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OWDEN\mmlowden\BBES PTO\2019\budget work\"/>
    </mc:Choice>
  </mc:AlternateContent>
  <bookViews>
    <workbookView xWindow="0" yWindow="0" windowWidth="19368" windowHeight="9192"/>
  </bookViews>
  <sheets>
    <sheet name="Budget Formulation 2019-20" sheetId="5" r:id="rId1"/>
    <sheet name="Budget vs. Actual" sheetId="2" state="hidden" r:id="rId2"/>
    <sheet name="Transaction List by Date" sheetId="1" state="hidden" r:id="rId3"/>
  </sheets>
  <definedNames>
    <definedName name="_xlnm.Print_Titles" localSheetId="0">'Budget Formulation 2019-20'!$1:$1</definedName>
  </definedNames>
  <calcPr calcId="162913"/>
</workbook>
</file>

<file path=xl/calcChain.xml><?xml version="1.0" encoding="utf-8"?>
<calcChain xmlns="http://schemas.openxmlformats.org/spreadsheetml/2006/main">
  <c r="C77" i="5" l="1"/>
  <c r="G45" i="5" l="1"/>
  <c r="G44" i="5"/>
  <c r="G52" i="5"/>
  <c r="G51" i="5"/>
  <c r="G42" i="5"/>
  <c r="G38" i="5"/>
  <c r="G37" i="5"/>
  <c r="G36" i="5"/>
  <c r="G60" i="5"/>
  <c r="G61" i="5"/>
  <c r="G32" i="5"/>
  <c r="G62" i="5"/>
  <c r="G73" i="5"/>
  <c r="G72" i="5"/>
  <c r="G71" i="5"/>
  <c r="C27" i="5"/>
  <c r="D78" i="2" l="1"/>
  <c r="B78" i="2"/>
  <c r="F28" i="2"/>
  <c r="F29" i="2"/>
  <c r="F30" i="2"/>
  <c r="F27" i="2"/>
  <c r="F76" i="2"/>
  <c r="F65" i="2"/>
  <c r="F66" i="2"/>
  <c r="F67" i="2"/>
  <c r="F68" i="2"/>
  <c r="F69" i="2"/>
  <c r="F70" i="2"/>
  <c r="F71" i="2"/>
  <c r="F72" i="2"/>
  <c r="F73" i="2"/>
  <c r="F74" i="2"/>
  <c r="F75" i="2"/>
  <c r="F64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37" i="2"/>
  <c r="D53" i="2"/>
  <c r="L59" i="2"/>
  <c r="D59" i="2" s="1"/>
  <c r="L58" i="2"/>
  <c r="D58" i="2" s="1"/>
  <c r="L57" i="2"/>
  <c r="D57" i="2" s="1"/>
  <c r="L56" i="2"/>
  <c r="D56" i="2" s="1"/>
  <c r="L55" i="2"/>
  <c r="D55" i="2" s="1"/>
  <c r="L54" i="2"/>
  <c r="D54" i="2" s="1"/>
  <c r="L53" i="2"/>
  <c r="L52" i="2"/>
  <c r="D52" i="2" s="1"/>
  <c r="L51" i="2"/>
  <c r="D51" i="2" s="1"/>
  <c r="L50" i="2"/>
  <c r="D50" i="2" s="1"/>
  <c r="L49" i="2"/>
  <c r="D49" i="2" s="1"/>
  <c r="L48" i="2"/>
  <c r="D48" i="2" s="1"/>
  <c r="L47" i="2"/>
  <c r="D47" i="2" s="1"/>
  <c r="L46" i="2"/>
  <c r="D46" i="2" s="1"/>
  <c r="L45" i="2"/>
  <c r="D45" i="2" s="1"/>
  <c r="L44" i="2"/>
  <c r="D44" i="2" s="1"/>
  <c r="L43" i="2"/>
  <c r="D43" i="2" s="1"/>
  <c r="L42" i="2"/>
  <c r="D42" i="2" s="1"/>
  <c r="L41" i="2"/>
  <c r="D41" i="2" s="1"/>
  <c r="L40" i="2"/>
  <c r="D40" i="2" s="1"/>
  <c r="L39" i="2"/>
  <c r="D39" i="2" s="1"/>
  <c r="L38" i="2"/>
  <c r="D38" i="2" s="1"/>
  <c r="L37" i="2"/>
  <c r="D37" i="2" s="1"/>
  <c r="D31" i="2"/>
  <c r="B25" i="2"/>
  <c r="B31" i="2" s="1"/>
  <c r="B33" i="2" s="1"/>
  <c r="D9" i="2"/>
  <c r="F9" i="2" s="1"/>
  <c r="D23" i="2"/>
  <c r="F23" i="2" s="1"/>
  <c r="D22" i="2"/>
  <c r="F22" i="2" s="1"/>
  <c r="D21" i="2"/>
  <c r="F21" i="2" s="1"/>
  <c r="D20" i="2"/>
  <c r="F20" i="2" s="1"/>
  <c r="D19" i="2"/>
  <c r="F19" i="2" s="1"/>
  <c r="D18" i="2"/>
  <c r="F18" i="2" s="1"/>
  <c r="D17" i="2"/>
  <c r="F17" i="2" s="1"/>
  <c r="D16" i="2"/>
  <c r="F16" i="2" s="1"/>
  <c r="D15" i="2"/>
  <c r="F15" i="2" s="1"/>
  <c r="D14" i="2"/>
  <c r="F14" i="2" s="1"/>
  <c r="D13" i="2"/>
  <c r="F13" i="2" s="1"/>
  <c r="D12" i="2"/>
  <c r="F12" i="2" s="1"/>
  <c r="D11" i="2"/>
  <c r="F11" i="2" s="1"/>
  <c r="D10" i="2"/>
  <c r="F10" i="2" s="1"/>
  <c r="D8" i="2"/>
  <c r="F8" i="2" s="1"/>
  <c r="D7" i="2"/>
  <c r="F7" i="2" s="1"/>
  <c r="E249" i="1"/>
  <c r="E246" i="1"/>
  <c r="E244" i="1"/>
  <c r="E242" i="1"/>
  <c r="E200" i="1"/>
  <c r="E193" i="1"/>
  <c r="E190" i="1"/>
  <c r="E188" i="1"/>
  <c r="E186" i="1"/>
  <c r="E184" i="1"/>
  <c r="E182" i="1"/>
  <c r="E177" i="1"/>
  <c r="E167" i="1"/>
  <c r="E165" i="1"/>
  <c r="E160" i="1"/>
  <c r="E158" i="1"/>
  <c r="E156" i="1"/>
  <c r="E150" i="1"/>
  <c r="E147" i="1"/>
  <c r="E141" i="1"/>
  <c r="E139" i="1"/>
  <c r="E137" i="1"/>
  <c r="E129" i="1"/>
  <c r="E127" i="1"/>
  <c r="E250" i="1" s="1"/>
  <c r="F25" i="2" l="1"/>
  <c r="D25" i="2"/>
  <c r="E116" i="1" l="1"/>
  <c r="E110" i="1"/>
  <c r="E103" i="1"/>
  <c r="E93" i="1"/>
  <c r="E80" i="1"/>
  <c r="E70" i="1"/>
  <c r="E54" i="1"/>
  <c r="E35" i="1"/>
  <c r="E32" i="1"/>
  <c r="E30" i="1"/>
  <c r="E26" i="1"/>
  <c r="E23" i="1"/>
  <c r="E20" i="1"/>
  <c r="E18" i="1"/>
  <c r="E14" i="1"/>
  <c r="E9" i="1"/>
  <c r="E7" i="1"/>
  <c r="E117" i="1" l="1"/>
</calcChain>
</file>

<file path=xl/sharedStrings.xml><?xml version="1.0" encoding="utf-8"?>
<sst xmlns="http://schemas.openxmlformats.org/spreadsheetml/2006/main" count="807" uniqueCount="255">
  <si>
    <t>Date</t>
  </si>
  <si>
    <t>Transaction Type</t>
  </si>
  <si>
    <t>Split</t>
  </si>
  <si>
    <t>Amount</t>
  </si>
  <si>
    <t>07/02/2018</t>
  </si>
  <si>
    <t>Expense</t>
  </si>
  <si>
    <t>Administrative:Bank Fees</t>
  </si>
  <si>
    <t>Pass Through:6th Grade Party</t>
  </si>
  <si>
    <t>07/03/2018</t>
  </si>
  <si>
    <t>07/05/2018</t>
  </si>
  <si>
    <t>07/06/2018</t>
  </si>
  <si>
    <t>07/09/2018</t>
  </si>
  <si>
    <t>Deposit</t>
  </si>
  <si>
    <t>07/16/2018</t>
  </si>
  <si>
    <t>Fundraising:Schoolkidz</t>
  </si>
  <si>
    <t>07/23/2018</t>
  </si>
  <si>
    <t>07/25/2018</t>
  </si>
  <si>
    <t>Student and Education Support:Field Trips</t>
  </si>
  <si>
    <t>08/01/2018</t>
  </si>
  <si>
    <t>08/07/2018</t>
  </si>
  <si>
    <t>Membership Dues</t>
  </si>
  <si>
    <t>08/22/2018</t>
  </si>
  <si>
    <t>Logo Items/Spirit Wear Expenses</t>
  </si>
  <si>
    <t>-Split-</t>
  </si>
  <si>
    <t>08/23/2018</t>
  </si>
  <si>
    <t>Administrative:Supplies</t>
  </si>
  <si>
    <t>Staff Support:Staff Appreciation</t>
  </si>
  <si>
    <t>08/24/2018</t>
  </si>
  <si>
    <t>Staff Support:Teacher Supply Fund</t>
  </si>
  <si>
    <t>Fundraising:Logo Items/Spirit Wear</t>
  </si>
  <si>
    <t>08/27/2018</t>
  </si>
  <si>
    <t>08/28/2018</t>
  </si>
  <si>
    <t>08/29/2018</t>
  </si>
  <si>
    <t>08/30/2018</t>
  </si>
  <si>
    <t>Fundraising:Movie Night</t>
  </si>
  <si>
    <t>08/31/2018</t>
  </si>
  <si>
    <t>09/04/2018</t>
  </si>
  <si>
    <t>Administrative:PTO Website/Facebook</t>
  </si>
  <si>
    <t>Student and Education Support</t>
  </si>
  <si>
    <t>Fundraising</t>
  </si>
  <si>
    <t>09/06/2018</t>
  </si>
  <si>
    <t>09/07/2018</t>
  </si>
  <si>
    <t>09/10/2018</t>
  </si>
  <si>
    <t>09/12/2018</t>
  </si>
  <si>
    <t>09/13/2018</t>
  </si>
  <si>
    <t>09/17/2018</t>
  </si>
  <si>
    <t>09/18/2018</t>
  </si>
  <si>
    <t>09/19/2018</t>
  </si>
  <si>
    <t>09/21/2018</t>
  </si>
  <si>
    <t>09/24/2018</t>
  </si>
  <si>
    <t>Beautification</t>
  </si>
  <si>
    <t>09/25/2018</t>
  </si>
  <si>
    <t>09/27/2018</t>
  </si>
  <si>
    <t>09/28/2018</t>
  </si>
  <si>
    <t>10/01/2018</t>
  </si>
  <si>
    <t>10/03/2018</t>
  </si>
  <si>
    <t>Fundraising:30@30 Fall Fundraiser</t>
  </si>
  <si>
    <t>Fundraising:Dining Night Out</t>
  </si>
  <si>
    <t>Donations from PTO Parents</t>
  </si>
  <si>
    <t>10/05/2018</t>
  </si>
  <si>
    <t>10/09/2018</t>
  </si>
  <si>
    <t>Special Programs:New Family Orientation</t>
  </si>
  <si>
    <t>10/15/2018</t>
  </si>
  <si>
    <t>Special Programs:Fall Festival Expenses</t>
  </si>
  <si>
    <t>10/16/2018</t>
  </si>
  <si>
    <t>10/23/2018</t>
  </si>
  <si>
    <t>10/24/2018</t>
  </si>
  <si>
    <t>10/25/2018</t>
  </si>
  <si>
    <t>Student and Education Support:School Assemblies</t>
  </si>
  <si>
    <t>10/26/2018</t>
  </si>
  <si>
    <t>10/29/2018</t>
  </si>
  <si>
    <t>Fundraising:Amazon</t>
  </si>
  <si>
    <t>Fundraising:Fall Festival</t>
  </si>
  <si>
    <t>10/30/2018</t>
  </si>
  <si>
    <t>10/31/2018</t>
  </si>
  <si>
    <t>11/01/2018</t>
  </si>
  <si>
    <t>11/05/2018</t>
  </si>
  <si>
    <t>11/07/2018</t>
  </si>
  <si>
    <t>Special Programs:Watch DOGS</t>
  </si>
  <si>
    <t>11/08/2018</t>
  </si>
  <si>
    <t>Special Programs:Odyssey of the Mind</t>
  </si>
  <si>
    <t>11/14/2018</t>
  </si>
  <si>
    <t>11/20/2018</t>
  </si>
  <si>
    <t>11/23/2018</t>
  </si>
  <si>
    <t>Special Programs:Thanksgiving Lunch</t>
  </si>
  <si>
    <t>11/26/2018</t>
  </si>
  <si>
    <t>11/29/2018</t>
  </si>
  <si>
    <t>12/06/2018</t>
  </si>
  <si>
    <t>12/10/2018</t>
  </si>
  <si>
    <t>12/20/2018</t>
  </si>
  <si>
    <t>12/24/2018</t>
  </si>
  <si>
    <t>01/07/2019</t>
  </si>
  <si>
    <t>01/08/2019</t>
  </si>
  <si>
    <t>Fundraising:Fundraising - Box Tops</t>
  </si>
  <si>
    <t>Fundraising:Charleston Wrap - Jaxco Industries</t>
  </si>
  <si>
    <t>01/10/2019</t>
  </si>
  <si>
    <t>Special Programs:Movie Night</t>
  </si>
  <si>
    <t>01/11/2019</t>
  </si>
  <si>
    <t>Special Programs:Buddies Program</t>
  </si>
  <si>
    <t>01/22/2019</t>
  </si>
  <si>
    <t>01/23/2019</t>
  </si>
  <si>
    <t>01/28/2019</t>
  </si>
  <si>
    <t>01/29/2019</t>
  </si>
  <si>
    <t>01/30/2019</t>
  </si>
  <si>
    <t>02/01/2019</t>
  </si>
  <si>
    <t>02/06/2019</t>
  </si>
  <si>
    <t>02/08/2019</t>
  </si>
  <si>
    <t>General Fundraising Expenses - Cash Box</t>
  </si>
  <si>
    <t>02/11/2019</t>
  </si>
  <si>
    <t>Pass Through- 6th grade gift</t>
  </si>
  <si>
    <t>02/13/2019</t>
  </si>
  <si>
    <t>02/15/2019</t>
  </si>
  <si>
    <t>02/19/2019</t>
  </si>
  <si>
    <t>Fundraising:Fundraising General</t>
  </si>
  <si>
    <t>Fundraising:Father/Special Person/Daughter Dance</t>
  </si>
  <si>
    <t>02/25/2019</t>
  </si>
  <si>
    <t>02/27/2019</t>
  </si>
  <si>
    <t>Monday, Mar 04, 2019 03:04:56 PM GMT-8</t>
  </si>
  <si>
    <t>Bonnie Brae Elementary School PTO</t>
  </si>
  <si>
    <t>Transaction List by Date</t>
  </si>
  <si>
    <t>July 2018 - February 2019</t>
  </si>
  <si>
    <t>Administrative:Bank Fees Total</t>
  </si>
  <si>
    <t>Donations from PTO Parents Total</t>
  </si>
  <si>
    <t>Fundraising:30@30 Fall Fundraiser Total</t>
  </si>
  <si>
    <t>Fundraising:Amazon Total</t>
  </si>
  <si>
    <t>Fundraising:Charleston Wrap - Jaxco Industries Total</t>
  </si>
  <si>
    <t>Fundraising:Dining Night Out Total</t>
  </si>
  <si>
    <t>Fundraising:Fall Festival Total</t>
  </si>
  <si>
    <t>Fundraising:Father/Special Person/Daughter Dance Total</t>
  </si>
  <si>
    <t>Fundraising:Fundraising - Box Tops Total</t>
  </si>
  <si>
    <t>Fundraising:Fundraising General Total</t>
  </si>
  <si>
    <t>Fundraising:Logo Items/Spirit Wear Total</t>
  </si>
  <si>
    <t>Fundraising:Movie Night Total</t>
  </si>
  <si>
    <t>Fundraising:Schoolkidz Total</t>
  </si>
  <si>
    <t>Membership Dues Total</t>
  </si>
  <si>
    <t>Pass Through:6th Grade Party Total</t>
  </si>
  <si>
    <t>Special Programs:Thanksgiving Lunch Total</t>
  </si>
  <si>
    <t>-Split- Total</t>
  </si>
  <si>
    <t>Grand Total</t>
  </si>
  <si>
    <t>Administrative:PTO Website/Facebook Total</t>
  </si>
  <si>
    <t>Administrative:Supplies Total</t>
  </si>
  <si>
    <t>Beautification Total</t>
  </si>
  <si>
    <t>Fundraising Total</t>
  </si>
  <si>
    <t>General Fundraising Expenses - Cash Box Total</t>
  </si>
  <si>
    <t>Logo Items/Spirit Wear Expenses Total</t>
  </si>
  <si>
    <t>Pass Through- 6th grade gift Total</t>
  </si>
  <si>
    <t>Special Programs:Buddies Program Total</t>
  </si>
  <si>
    <t>Special Programs:Fall Festival Expenses Total</t>
  </si>
  <si>
    <t>Special Programs:Movie Night Total</t>
  </si>
  <si>
    <t>Special Programs:New Family Orientation Total</t>
  </si>
  <si>
    <t>Special Programs:Odyssey of the Mind Total</t>
  </si>
  <si>
    <t>Special Programs:Watch DOGS Total</t>
  </si>
  <si>
    <t>Staff Support:Staff Appreciation Total</t>
  </si>
  <si>
    <t>Staff Support:Teacher Supply Fund Total</t>
  </si>
  <si>
    <t>Student and Education Support Total</t>
  </si>
  <si>
    <t>Student and Education Support:Field Trips Total</t>
  </si>
  <si>
    <t>Student and Education Support:School Assemblies Total</t>
  </si>
  <si>
    <t xml:space="preserve">Budget </t>
  </si>
  <si>
    <t>Actual</t>
  </si>
  <si>
    <t>Spring Fling</t>
  </si>
  <si>
    <t>Giant Rewards</t>
  </si>
  <si>
    <t>Spring Fundraiser</t>
  </si>
  <si>
    <t>Cars for classrooms</t>
  </si>
  <si>
    <t>income</t>
  </si>
  <si>
    <t xml:space="preserve">Fundraising:Fundraising General </t>
  </si>
  <si>
    <t>expense</t>
  </si>
  <si>
    <t>Difference</t>
  </si>
  <si>
    <t>BBES Budget Status Report</t>
  </si>
  <si>
    <t>Description/Budget Category</t>
  </si>
  <si>
    <t>Items in the Budget w/o cooresponding income</t>
  </si>
  <si>
    <t>Items in the Budget w/o cooresponding expense</t>
  </si>
  <si>
    <t>science fair</t>
  </si>
  <si>
    <t>multi-cultural night</t>
  </si>
  <si>
    <t>kindergarten orientation</t>
  </si>
  <si>
    <t>art show</t>
  </si>
  <si>
    <t>field day</t>
  </si>
  <si>
    <t>veterens appreciation</t>
  </si>
  <si>
    <t>school spirit</t>
  </si>
  <si>
    <t>scholarship fund</t>
  </si>
  <si>
    <t>insurance</t>
  </si>
  <si>
    <t>president's fund</t>
  </si>
  <si>
    <t>state fees</t>
  </si>
  <si>
    <t>quickbooks</t>
  </si>
  <si>
    <t>treasurer training</t>
  </si>
  <si>
    <t>check that balance ties to budget sheet</t>
  </si>
  <si>
    <t>Pass Through Activities</t>
  </si>
  <si>
    <t>totals</t>
  </si>
  <si>
    <t>AmazonSmiles</t>
  </si>
  <si>
    <t>Dining Night Out</t>
  </si>
  <si>
    <t>Fall Festival</t>
  </si>
  <si>
    <t>Logo Items/Spirit Wear</t>
  </si>
  <si>
    <t>Schoolkidz</t>
  </si>
  <si>
    <t>PTO Dues &amp; Donations</t>
  </si>
  <si>
    <t>Fall Fundraiser</t>
  </si>
  <si>
    <t>Box Tops</t>
  </si>
  <si>
    <t>Father/Daughter Dance</t>
  </si>
  <si>
    <t>Winter Fundraiser</t>
  </si>
  <si>
    <t>Mother/Son Dance</t>
  </si>
  <si>
    <t>Spring Carnival</t>
  </si>
  <si>
    <t>Movie Nights</t>
  </si>
  <si>
    <t>Bingo Night</t>
  </si>
  <si>
    <t>events</t>
  </si>
  <si>
    <t>campaigns</t>
  </si>
  <si>
    <t>proceeds</t>
  </si>
  <si>
    <t>dues &amp; donations</t>
  </si>
  <si>
    <t>administrative</t>
  </si>
  <si>
    <t xml:space="preserve">Bank Fees </t>
  </si>
  <si>
    <t>Website</t>
  </si>
  <si>
    <t xml:space="preserve">Supplies </t>
  </si>
  <si>
    <t>special programs</t>
  </si>
  <si>
    <t xml:space="preserve">Buddies Program </t>
  </si>
  <si>
    <t xml:space="preserve">Movie Night </t>
  </si>
  <si>
    <t xml:space="preserve">New Family Orientation </t>
  </si>
  <si>
    <t xml:space="preserve">Odyssey of the Mind </t>
  </si>
  <si>
    <t xml:space="preserve">Watch DOGS </t>
  </si>
  <si>
    <t>fundraising expenses</t>
  </si>
  <si>
    <t>staff support</t>
  </si>
  <si>
    <t>Multi-cultural night</t>
  </si>
  <si>
    <t>STEAM fair</t>
  </si>
  <si>
    <t xml:space="preserve">Fall Festival </t>
  </si>
  <si>
    <t>student support</t>
  </si>
  <si>
    <t xml:space="preserve">Staff Appreciation </t>
  </si>
  <si>
    <t xml:space="preserve">Teacher Supply Fund </t>
  </si>
  <si>
    <t>Classroom Rug Fund</t>
  </si>
  <si>
    <t xml:space="preserve">Field Trips </t>
  </si>
  <si>
    <t>School Assemblies</t>
  </si>
  <si>
    <t>School Spirit</t>
  </si>
  <si>
    <t>school enrichment</t>
  </si>
  <si>
    <t>Mother/Son dance</t>
  </si>
  <si>
    <t>6th Grade Fiscal Sponsorship</t>
  </si>
  <si>
    <t>Thanksgiving Lunch</t>
  </si>
  <si>
    <t>Grade Level Assembly Support</t>
  </si>
  <si>
    <t>Two Water Filtration Systems/Filters</t>
  </si>
  <si>
    <t>Building &amp; Playground Enrichment</t>
  </si>
  <si>
    <t>Read-a-thon Expenses</t>
  </si>
  <si>
    <t>Boxtop Expenses</t>
  </si>
  <si>
    <t>Thanksgiving Lunch Decorations</t>
  </si>
  <si>
    <t>PTO mission support</t>
  </si>
  <si>
    <t>State fees</t>
  </si>
  <si>
    <t>Quickbooks</t>
  </si>
  <si>
    <t>Insurance</t>
  </si>
  <si>
    <t>Field day</t>
  </si>
  <si>
    <t>Art show</t>
  </si>
  <si>
    <t>Kindergarten orientation</t>
  </si>
  <si>
    <t>BBES PTO budget 2019-2020</t>
  </si>
  <si>
    <t>Inclusion Program</t>
  </si>
  <si>
    <t>Hemlock Field Trip Pass Through ~funded by fundraising</t>
  </si>
  <si>
    <t>Hemlock Field Trip Pass Through ~funded by parents ($25 per student)</t>
  </si>
  <si>
    <t>Class T-Shirts Pass Through ~ funded by parents ($10 per student)</t>
  </si>
  <si>
    <t>Party Expenses Pass Through ~ funded by fundraising</t>
  </si>
  <si>
    <t>Veteran appreciation</t>
  </si>
  <si>
    <t xml:space="preserve">6th Grade Field Trip Contribution (cap for qualifying students) </t>
  </si>
  <si>
    <t>Hemlock Field Trip Pass Through ~funded by grant if awarded</t>
  </si>
  <si>
    <t>Afterschool Programs</t>
  </si>
  <si>
    <t xml:space="preserve">Restaurant Night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</si>
</sst>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#,##0.00\ _€"/>
    <numFmt numFmtId="165" formatCode="[$-F800]dddd\,\ mmmm\ dd\,\ yyyy"/>
  </numFmts>
  <fonts count="21" x14ac:knownFonts="1">
    <font>
      <sz val="11"/>
      <color indexed="8"/>
      <name val="Calibri"/>
      <family val="2"/>
      <scheme val="minor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11"/>
      <color indexed="8"/>
      <name val="Footlight MT Light"/>
      <family val="1"/>
    </font>
    <font>
      <b/>
      <sz val="11"/>
      <color indexed="8"/>
      <name val="Footlight MT Light"/>
      <family val="1"/>
    </font>
    <font>
      <sz val="10"/>
      <color indexed="8"/>
      <name val="Footlight MT Light"/>
      <family val="1"/>
    </font>
    <font>
      <b/>
      <sz val="14"/>
      <color rgb="FFFF0000"/>
      <name val="Footlight MT Light"/>
      <family val="1"/>
    </font>
    <font>
      <sz val="16"/>
      <color indexed="8"/>
      <name val="Footlight MT Light"/>
      <family val="1"/>
    </font>
    <font>
      <sz val="11"/>
      <color rgb="FF00B050"/>
      <name val="Footlight MT Light"/>
      <family val="1"/>
    </font>
    <font>
      <u/>
      <sz val="11"/>
      <color theme="10"/>
      <name val="Calibri"/>
      <family val="2"/>
      <scheme val="minor"/>
    </font>
    <font>
      <b/>
      <sz val="14"/>
      <color theme="0"/>
      <name val="Footlight MT Light"/>
      <family val="1"/>
    </font>
    <font>
      <sz val="12"/>
      <color indexed="8"/>
      <name val="Footlight MT Light"/>
      <family val="1"/>
    </font>
    <font>
      <b/>
      <sz val="12"/>
      <color indexed="8"/>
      <name val="Footlight MT Light"/>
      <family val="1"/>
    </font>
    <font>
      <b/>
      <sz val="12"/>
      <color rgb="FF00B050"/>
      <name val="Footlight MT Light"/>
      <family val="1"/>
    </font>
    <font>
      <sz val="12"/>
      <name val="Footlight MT Light"/>
      <family val="1"/>
    </font>
    <font>
      <sz val="12"/>
      <color rgb="FF00B050"/>
      <name val="Footlight MT Light"/>
      <family val="1"/>
    </font>
    <font>
      <b/>
      <sz val="12"/>
      <color rgb="FFFF0000"/>
      <name val="Footlight MT Light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59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2" fillId="0" borderId="0" xfId="0" applyNumberFormat="1" applyFont="1" applyAlignment="1">
      <alignment horizontal="right" wrapText="1"/>
    </xf>
    <xf numFmtId="0" fontId="2" fillId="0" borderId="0" xfId="0" quotePrefix="1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quotePrefix="1" applyFont="1" applyAlignment="1">
      <alignment horizontal="left" wrapText="1"/>
    </xf>
    <xf numFmtId="0" fontId="7" fillId="0" borderId="0" xfId="0" applyFont="1"/>
    <xf numFmtId="44" fontId="7" fillId="0" borderId="0" xfId="1" applyFont="1"/>
    <xf numFmtId="44" fontId="7" fillId="0" borderId="2" xfId="0" applyNumberFormat="1" applyFont="1" applyBorder="1"/>
    <xf numFmtId="0" fontId="7" fillId="0" borderId="2" xfId="0" applyFont="1" applyBorder="1"/>
    <xf numFmtId="44" fontId="7" fillId="0" borderId="0" xfId="0" applyNumberFormat="1" applyFont="1" applyBorder="1"/>
    <xf numFmtId="44" fontId="7" fillId="0" borderId="0" xfId="0" applyNumberFormat="1" applyFont="1"/>
    <xf numFmtId="0" fontId="9" fillId="0" borderId="0" xfId="0" applyFont="1" applyAlignment="1">
      <alignment horizontal="left" wrapText="1"/>
    </xf>
    <xf numFmtId="0" fontId="9" fillId="0" borderId="0" xfId="0" quotePrefix="1" applyFont="1" applyAlignment="1">
      <alignment horizontal="left" wrapText="1"/>
    </xf>
    <xf numFmtId="0" fontId="10" fillId="2" borderId="0" xfId="0" applyFont="1" applyFill="1"/>
    <xf numFmtId="0" fontId="11" fillId="0" borderId="0" xfId="0" applyFont="1"/>
    <xf numFmtId="165" fontId="7" fillId="0" borderId="0" xfId="0" applyNumberFormat="1" applyFont="1"/>
    <xf numFmtId="0" fontId="8" fillId="0" borderId="0" xfId="0" applyFont="1"/>
    <xf numFmtId="0" fontId="8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3" xfId="0" applyFont="1" applyFill="1" applyBorder="1"/>
    <xf numFmtId="0" fontId="8" fillId="3" borderId="3" xfId="0" applyFont="1" applyFill="1" applyBorder="1"/>
    <xf numFmtId="0" fontId="12" fillId="0" borderId="0" xfId="0" applyFont="1"/>
    <xf numFmtId="44" fontId="12" fillId="0" borderId="0" xfId="0" applyNumberFormat="1" applyFont="1"/>
    <xf numFmtId="0" fontId="7" fillId="0" borderId="0" xfId="0" applyFont="1" applyBorder="1"/>
    <xf numFmtId="0" fontId="7" fillId="4" borderId="0" xfId="0" applyFont="1" applyFill="1"/>
    <xf numFmtId="0" fontId="7" fillId="0" borderId="0" xfId="0" applyFont="1" applyFill="1"/>
    <xf numFmtId="0" fontId="14" fillId="4" borderId="0" xfId="0" applyFont="1" applyFill="1"/>
    <xf numFmtId="0" fontId="2" fillId="0" borderId="0" xfId="0" applyFont="1" applyAlignment="1">
      <alignment horizontal="center"/>
    </xf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5" fillId="0" borderId="0" xfId="0" applyFont="1"/>
    <xf numFmtId="0" fontId="16" fillId="3" borderId="3" xfId="0" applyFont="1" applyFill="1" applyBorder="1"/>
    <xf numFmtId="0" fontId="16" fillId="3" borderId="3" xfId="0" applyFont="1" applyFill="1" applyBorder="1" applyAlignment="1">
      <alignment horizontal="center"/>
    </xf>
    <xf numFmtId="0" fontId="17" fillId="5" borderId="0" xfId="0" applyFont="1" applyFill="1"/>
    <xf numFmtId="44" fontId="15" fillId="5" borderId="0" xfId="1" applyFont="1" applyFill="1"/>
    <xf numFmtId="0" fontId="15" fillId="0" borderId="0" xfId="0" applyFont="1" applyAlignment="1">
      <alignment horizontal="left" indent="1"/>
    </xf>
    <xf numFmtId="44" fontId="15" fillId="0" borderId="0" xfId="1" applyFont="1"/>
    <xf numFmtId="0" fontId="17" fillId="5" borderId="0" xfId="0" applyFont="1" applyFill="1" applyAlignment="1">
      <alignment horizontal="left"/>
    </xf>
    <xf numFmtId="0" fontId="18" fillId="0" borderId="0" xfId="2" applyFont="1" applyAlignment="1">
      <alignment horizontal="left" indent="1"/>
    </xf>
    <xf numFmtId="44" fontId="15" fillId="0" borderId="0" xfId="1" applyFont="1" applyFill="1"/>
    <xf numFmtId="0" fontId="16" fillId="6" borderId="0" xfId="0" applyFont="1" applyFill="1"/>
    <xf numFmtId="0" fontId="15" fillId="6" borderId="0" xfId="0" applyFont="1" applyFill="1"/>
    <xf numFmtId="44" fontId="15" fillId="6" borderId="2" xfId="0" applyNumberFormat="1" applyFont="1" applyFill="1" applyBorder="1"/>
    <xf numFmtId="0" fontId="17" fillId="5" borderId="0" xfId="0" applyFont="1" applyFill="1" applyAlignment="1">
      <alignment horizontal="left" wrapText="1"/>
    </xf>
    <xf numFmtId="44" fontId="19" fillId="5" borderId="0" xfId="1" applyFont="1" applyFill="1"/>
    <xf numFmtId="0" fontId="15" fillId="0" borderId="0" xfId="0" applyFont="1" applyAlignment="1">
      <alignment horizontal="left" wrapText="1" indent="1"/>
    </xf>
    <xf numFmtId="0" fontId="15" fillId="0" borderId="0" xfId="0" quotePrefix="1" applyFont="1" applyAlignment="1">
      <alignment horizontal="left" wrapText="1" indent="1"/>
    </xf>
    <xf numFmtId="44" fontId="17" fillId="5" borderId="0" xfId="1" applyFont="1" applyFill="1"/>
    <xf numFmtId="0" fontId="15" fillId="5" borderId="0" xfId="0" applyFont="1" applyFill="1"/>
    <xf numFmtId="0" fontId="15" fillId="0" borderId="0" xfId="0" applyFont="1" applyFill="1"/>
    <xf numFmtId="0" fontId="18" fillId="0" borderId="0" xfId="0" applyFont="1" applyFill="1" applyAlignment="1">
      <alignment horizontal="left" indent="1"/>
    </xf>
    <xf numFmtId="0" fontId="20" fillId="0" borderId="0" xfId="0" applyFont="1" applyFill="1"/>
    <xf numFmtId="0" fontId="17" fillId="5" borderId="0" xfId="0" applyFont="1" applyFill="1" applyBorder="1"/>
    <xf numFmtId="0" fontId="16" fillId="5" borderId="0" xfId="0" applyFont="1" applyFill="1" applyBorder="1" applyAlignment="1">
      <alignment horizontal="center"/>
    </xf>
    <xf numFmtId="0" fontId="15" fillId="6" borderId="0" xfId="0" applyFont="1" applyFill="1" applyAlignment="1">
      <alignment horizontal="right"/>
    </xf>
    <xf numFmtId="44" fontId="15" fillId="6" borderId="2" xfId="1" applyFont="1" applyFill="1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tabSelected="1" zoomScaleNormal="100" workbookViewId="0">
      <selection activeCell="C66" sqref="C66"/>
    </sheetView>
  </sheetViews>
  <sheetFormatPr defaultRowHeight="13.8" x14ac:dyDescent="0.25"/>
  <cols>
    <col min="1" max="1" width="16" style="7" customWidth="1"/>
    <col min="2" max="2" width="64.88671875" style="7" customWidth="1"/>
    <col min="3" max="3" width="23.33203125" style="7" customWidth="1"/>
    <col min="4" max="4" width="8.88671875" style="7"/>
    <col min="5" max="6" width="10.77734375" style="7" bestFit="1" customWidth="1"/>
    <col min="7" max="7" width="11.33203125" style="7" hidden="1" customWidth="1"/>
    <col min="8" max="16384" width="8.88671875" style="7"/>
  </cols>
  <sheetData>
    <row r="1" spans="1:3" ht="20.399999999999999" x14ac:dyDescent="0.35">
      <c r="A1" s="16" t="s">
        <v>244</v>
      </c>
    </row>
    <row r="2" spans="1:3" x14ac:dyDescent="0.25">
      <c r="A2" s="17"/>
    </row>
    <row r="3" spans="1:3" ht="17.399999999999999" x14ac:dyDescent="0.3">
      <c r="A3" s="28" t="s">
        <v>163</v>
      </c>
      <c r="B3" s="26"/>
      <c r="C3" s="26"/>
    </row>
    <row r="4" spans="1:3" ht="15.6" thickBot="1" x14ac:dyDescent="0.3">
      <c r="A4" s="33"/>
      <c r="B4" s="34" t="s">
        <v>168</v>
      </c>
      <c r="C4" s="35" t="s">
        <v>157</v>
      </c>
    </row>
    <row r="5" spans="1:3" ht="6" customHeight="1" x14ac:dyDescent="0.25">
      <c r="A5" s="33"/>
      <c r="B5" s="33"/>
      <c r="C5" s="33"/>
    </row>
    <row r="6" spans="1:3" ht="15" x14ac:dyDescent="0.25">
      <c r="A6" s="33"/>
      <c r="B6" s="36" t="s">
        <v>204</v>
      </c>
      <c r="C6" s="37"/>
    </row>
    <row r="7" spans="1:3" ht="15" x14ac:dyDescent="0.25">
      <c r="A7" s="33"/>
      <c r="B7" s="38" t="s">
        <v>192</v>
      </c>
      <c r="C7" s="39">
        <v>3000</v>
      </c>
    </row>
    <row r="8" spans="1:3" ht="15" x14ac:dyDescent="0.25">
      <c r="A8" s="33"/>
      <c r="B8" s="40" t="s">
        <v>202</v>
      </c>
      <c r="C8" s="37"/>
    </row>
    <row r="9" spans="1:3" ht="15" x14ac:dyDescent="0.25">
      <c r="A9" s="33"/>
      <c r="B9" s="41" t="s">
        <v>193</v>
      </c>
      <c r="C9" s="39">
        <v>7500</v>
      </c>
    </row>
    <row r="10" spans="1:3" ht="15" x14ac:dyDescent="0.25">
      <c r="A10" s="33"/>
      <c r="B10" s="41" t="s">
        <v>196</v>
      </c>
      <c r="C10" s="39">
        <v>1000</v>
      </c>
    </row>
    <row r="11" spans="1:3" ht="15" x14ac:dyDescent="0.25">
      <c r="A11" s="33"/>
      <c r="B11" s="41" t="s">
        <v>161</v>
      </c>
      <c r="C11" s="39">
        <v>10000</v>
      </c>
    </row>
    <row r="12" spans="1:3" ht="15" x14ac:dyDescent="0.25">
      <c r="A12" s="33"/>
      <c r="B12" s="40" t="s">
        <v>201</v>
      </c>
      <c r="C12" s="37"/>
    </row>
    <row r="13" spans="1:3" ht="15" x14ac:dyDescent="0.25">
      <c r="A13" s="33"/>
      <c r="B13" s="38" t="s">
        <v>199</v>
      </c>
      <c r="C13" s="39">
        <v>2800</v>
      </c>
    </row>
    <row r="14" spans="1:3" ht="15" x14ac:dyDescent="0.25">
      <c r="A14" s="33"/>
      <c r="B14" s="38" t="s">
        <v>189</v>
      </c>
      <c r="C14" s="39">
        <v>3200</v>
      </c>
    </row>
    <row r="15" spans="1:3" ht="15" x14ac:dyDescent="0.25">
      <c r="A15" s="33"/>
      <c r="B15" s="38" t="s">
        <v>200</v>
      </c>
      <c r="C15" s="39">
        <v>500</v>
      </c>
    </row>
    <row r="16" spans="1:3" ht="15" x14ac:dyDescent="0.25">
      <c r="A16" s="33"/>
      <c r="B16" s="38" t="s">
        <v>195</v>
      </c>
      <c r="C16" s="39">
        <v>1500</v>
      </c>
    </row>
    <row r="17" spans="1:7" ht="15" x14ac:dyDescent="0.25">
      <c r="A17" s="33"/>
      <c r="B17" s="38" t="s">
        <v>198</v>
      </c>
      <c r="C17" s="42">
        <v>3300</v>
      </c>
    </row>
    <row r="18" spans="1:7" ht="15" x14ac:dyDescent="0.25">
      <c r="A18" s="33"/>
      <c r="B18" s="38" t="s">
        <v>197</v>
      </c>
      <c r="C18" s="39">
        <v>1100</v>
      </c>
    </row>
    <row r="19" spans="1:7" ht="15" x14ac:dyDescent="0.25">
      <c r="A19" s="33"/>
      <c r="B19" s="38" t="s">
        <v>230</v>
      </c>
      <c r="C19" s="39">
        <v>300</v>
      </c>
    </row>
    <row r="20" spans="1:7" ht="15" x14ac:dyDescent="0.25">
      <c r="A20" s="33"/>
      <c r="B20" s="40" t="s">
        <v>203</v>
      </c>
      <c r="C20" s="37"/>
    </row>
    <row r="21" spans="1:7" ht="15" x14ac:dyDescent="0.25">
      <c r="A21" s="33"/>
      <c r="B21" s="38" t="s">
        <v>190</v>
      </c>
      <c r="C21" s="39">
        <v>4500</v>
      </c>
    </row>
    <row r="22" spans="1:7" ht="15" x14ac:dyDescent="0.25">
      <c r="A22" s="33"/>
      <c r="B22" s="38" t="s">
        <v>188</v>
      </c>
      <c r="C22" s="39">
        <v>2000</v>
      </c>
    </row>
    <row r="23" spans="1:7" ht="15" x14ac:dyDescent="0.25">
      <c r="A23" s="33"/>
      <c r="B23" s="38" t="s">
        <v>191</v>
      </c>
      <c r="C23" s="39">
        <v>1700</v>
      </c>
    </row>
    <row r="24" spans="1:7" ht="15" x14ac:dyDescent="0.25">
      <c r="A24" s="33"/>
      <c r="B24" s="38" t="s">
        <v>194</v>
      </c>
      <c r="C24" s="39">
        <v>500</v>
      </c>
    </row>
    <row r="25" spans="1:7" ht="15" x14ac:dyDescent="0.25">
      <c r="A25" s="33"/>
      <c r="B25" s="38" t="s">
        <v>187</v>
      </c>
      <c r="C25" s="39">
        <v>300</v>
      </c>
    </row>
    <row r="26" spans="1:7" ht="15" x14ac:dyDescent="0.25">
      <c r="A26" s="33"/>
      <c r="B26" s="33"/>
      <c r="C26" s="39"/>
    </row>
    <row r="27" spans="1:7" ht="15" x14ac:dyDescent="0.25">
      <c r="A27" s="43" t="s">
        <v>186</v>
      </c>
      <c r="B27" s="44"/>
      <c r="C27" s="45">
        <f>SUM(C6:C25)</f>
        <v>43200</v>
      </c>
    </row>
    <row r="29" spans="1:7" ht="17.399999999999999" x14ac:dyDescent="0.3">
      <c r="A29" s="28" t="s">
        <v>165</v>
      </c>
      <c r="B29" s="26"/>
      <c r="C29" s="26"/>
    </row>
    <row r="30" spans="1:7" ht="15.6" thickBot="1" x14ac:dyDescent="0.3">
      <c r="A30" s="33"/>
      <c r="B30" s="34" t="s">
        <v>168</v>
      </c>
      <c r="C30" s="35" t="s">
        <v>157</v>
      </c>
    </row>
    <row r="31" spans="1:7" ht="13.8" customHeight="1" x14ac:dyDescent="0.25">
      <c r="A31" s="33"/>
      <c r="B31" s="46" t="s">
        <v>209</v>
      </c>
      <c r="C31" s="47"/>
      <c r="G31" s="8"/>
    </row>
    <row r="32" spans="1:7" ht="13.8" customHeight="1" x14ac:dyDescent="0.25">
      <c r="A32" s="33"/>
      <c r="B32" s="48" t="s">
        <v>210</v>
      </c>
      <c r="C32" s="39">
        <v>250</v>
      </c>
      <c r="G32" s="8">
        <f>'Transaction List by Date'!E167</f>
        <v>-46.64</v>
      </c>
    </row>
    <row r="33" spans="1:7" ht="13.8" customHeight="1" x14ac:dyDescent="0.25">
      <c r="A33" s="33"/>
      <c r="B33" s="48" t="s">
        <v>245</v>
      </c>
      <c r="C33" s="39">
        <v>250</v>
      </c>
      <c r="G33" s="8"/>
    </row>
    <row r="34" spans="1:7" ht="15" x14ac:dyDescent="0.25">
      <c r="A34" s="33"/>
      <c r="B34" s="38" t="s">
        <v>241</v>
      </c>
      <c r="C34" s="39">
        <v>300</v>
      </c>
    </row>
    <row r="35" spans="1:7" ht="15" x14ac:dyDescent="0.25">
      <c r="A35" s="33"/>
      <c r="B35" s="48" t="s">
        <v>214</v>
      </c>
      <c r="C35" s="39">
        <v>300</v>
      </c>
    </row>
    <row r="36" spans="1:7" ht="13.8" customHeight="1" x14ac:dyDescent="0.25">
      <c r="A36" s="33"/>
      <c r="B36" s="38" t="s">
        <v>218</v>
      </c>
      <c r="C36" s="39">
        <v>300</v>
      </c>
      <c r="G36" s="8">
        <f>'Transaction List by Date'!E184</f>
        <v>-28.35</v>
      </c>
    </row>
    <row r="37" spans="1:7" ht="13.8" customHeight="1" x14ac:dyDescent="0.25">
      <c r="A37" s="33"/>
      <c r="B37" s="49" t="s">
        <v>217</v>
      </c>
      <c r="C37" s="39">
        <v>300</v>
      </c>
      <c r="G37" s="8">
        <f>'Transaction List by Date'!E186</f>
        <v>-135</v>
      </c>
    </row>
    <row r="38" spans="1:7" ht="13.8" customHeight="1" x14ac:dyDescent="0.25">
      <c r="A38" s="33"/>
      <c r="B38" s="48" t="s">
        <v>213</v>
      </c>
      <c r="C38" s="39">
        <v>240</v>
      </c>
      <c r="G38" s="8">
        <f>'Transaction List by Date'!E190</f>
        <v>-183.35</v>
      </c>
    </row>
    <row r="39" spans="1:7" ht="15" x14ac:dyDescent="0.25">
      <c r="A39" s="33"/>
      <c r="B39" s="38" t="s">
        <v>242</v>
      </c>
      <c r="C39" s="39">
        <v>200</v>
      </c>
    </row>
    <row r="40" spans="1:7" ht="15" x14ac:dyDescent="0.25">
      <c r="A40" s="33"/>
      <c r="B40" s="38" t="s">
        <v>250</v>
      </c>
      <c r="C40" s="39">
        <v>100</v>
      </c>
    </row>
    <row r="41" spans="1:7" ht="15" x14ac:dyDescent="0.25">
      <c r="A41" s="33"/>
      <c r="B41" s="48" t="s">
        <v>212</v>
      </c>
      <c r="C41" s="39">
        <v>100</v>
      </c>
    </row>
    <row r="42" spans="1:7" ht="13.8" customHeight="1" x14ac:dyDescent="0.25">
      <c r="A42" s="33"/>
      <c r="B42" s="38" t="s">
        <v>243</v>
      </c>
      <c r="C42" s="39">
        <v>100</v>
      </c>
      <c r="G42" s="8">
        <f>'Transaction List by Date'!E193</f>
        <v>-475</v>
      </c>
    </row>
    <row r="43" spans="1:7" ht="16.2" customHeight="1" x14ac:dyDescent="0.25">
      <c r="A43" s="33"/>
      <c r="B43" s="46" t="s">
        <v>220</v>
      </c>
      <c r="C43" s="50"/>
      <c r="G43" s="8"/>
    </row>
    <row r="44" spans="1:7" ht="13.8" customHeight="1" x14ac:dyDescent="0.25">
      <c r="A44" s="33"/>
      <c r="B44" s="48" t="s">
        <v>224</v>
      </c>
      <c r="C44" s="39">
        <v>5000</v>
      </c>
      <c r="G44" s="8">
        <f>'Transaction List by Date'!E246</f>
        <v>-1983.45</v>
      </c>
    </row>
    <row r="45" spans="1:7" ht="13.8" customHeight="1" x14ac:dyDescent="0.25">
      <c r="A45" s="33"/>
      <c r="B45" s="48" t="s">
        <v>225</v>
      </c>
      <c r="C45" s="39">
        <v>3000</v>
      </c>
      <c r="G45" s="8">
        <f>'Transaction List by Date'!E249</f>
        <v>-1200</v>
      </c>
    </row>
    <row r="46" spans="1:7" ht="13.8" customHeight="1" x14ac:dyDescent="0.25">
      <c r="A46" s="33"/>
      <c r="B46" s="48" t="s">
        <v>231</v>
      </c>
      <c r="C46" s="39">
        <v>2000</v>
      </c>
      <c r="G46" s="8"/>
    </row>
    <row r="47" spans="1:7" ht="13.8" customHeight="1" x14ac:dyDescent="0.25">
      <c r="A47" s="33"/>
      <c r="B47" s="48" t="s">
        <v>253</v>
      </c>
      <c r="C47" s="39">
        <v>2000</v>
      </c>
      <c r="G47" s="8"/>
    </row>
    <row r="48" spans="1:7" ht="13.8" customHeight="1" x14ac:dyDescent="0.25">
      <c r="A48" s="33"/>
      <c r="B48" s="48" t="s">
        <v>251</v>
      </c>
      <c r="C48" s="39">
        <v>675</v>
      </c>
      <c r="G48" s="8"/>
    </row>
    <row r="49" spans="1:7" ht="13.8" customHeight="1" x14ac:dyDescent="0.25">
      <c r="A49" s="33"/>
      <c r="B49" s="48" t="s">
        <v>226</v>
      </c>
      <c r="C49" s="39">
        <v>200</v>
      </c>
      <c r="G49" s="8"/>
    </row>
    <row r="50" spans="1:7" ht="15" x14ac:dyDescent="0.25">
      <c r="A50" s="33"/>
      <c r="B50" s="36" t="s">
        <v>216</v>
      </c>
      <c r="C50" s="51"/>
    </row>
    <row r="51" spans="1:7" ht="13.8" customHeight="1" x14ac:dyDescent="0.25">
      <c r="A51" s="33"/>
      <c r="B51" s="48" t="s">
        <v>222</v>
      </c>
      <c r="C51" s="39">
        <v>7500</v>
      </c>
      <c r="G51" s="8">
        <f>'Transaction List by Date'!E200</f>
        <v>-1134.46</v>
      </c>
    </row>
    <row r="52" spans="1:7" ht="13.8" customHeight="1" x14ac:dyDescent="0.25">
      <c r="A52" s="33"/>
      <c r="B52" s="38" t="s">
        <v>223</v>
      </c>
      <c r="C52" s="39">
        <v>4500</v>
      </c>
      <c r="G52" s="8">
        <f>'Transaction List by Date'!E242</f>
        <v>-3437.49</v>
      </c>
    </row>
    <row r="53" spans="1:7" ht="15" x14ac:dyDescent="0.25">
      <c r="A53" s="33"/>
      <c r="B53" s="48" t="s">
        <v>221</v>
      </c>
      <c r="C53" s="39">
        <v>3000</v>
      </c>
    </row>
    <row r="54" spans="1:7" ht="17.399999999999999" customHeight="1" x14ac:dyDescent="0.25">
      <c r="A54" s="33"/>
      <c r="B54" s="46" t="s">
        <v>227</v>
      </c>
      <c r="C54" s="37"/>
      <c r="G54" s="8"/>
    </row>
    <row r="55" spans="1:7" ht="15" x14ac:dyDescent="0.25">
      <c r="A55" s="33"/>
      <c r="B55" s="38" t="s">
        <v>232</v>
      </c>
      <c r="C55" s="39">
        <v>3500</v>
      </c>
    </row>
    <row r="56" spans="1:7" ht="15" x14ac:dyDescent="0.25">
      <c r="A56" s="33"/>
      <c r="B56" s="38" t="s">
        <v>233</v>
      </c>
      <c r="C56" s="39">
        <v>1135</v>
      </c>
    </row>
    <row r="57" spans="1:7" ht="15" x14ac:dyDescent="0.25">
      <c r="A57" s="33"/>
      <c r="B57" s="38" t="s">
        <v>50</v>
      </c>
      <c r="C57" s="39">
        <v>600</v>
      </c>
    </row>
    <row r="58" spans="1:7" ht="15" customHeight="1" x14ac:dyDescent="0.25">
      <c r="A58" s="33"/>
      <c r="B58" s="46" t="s">
        <v>215</v>
      </c>
      <c r="C58" s="37"/>
      <c r="G58" s="8"/>
    </row>
    <row r="59" spans="1:7" ht="15" x14ac:dyDescent="0.25">
      <c r="A59" s="33"/>
      <c r="B59" s="48" t="s">
        <v>190</v>
      </c>
      <c r="C59" s="39">
        <v>3000</v>
      </c>
    </row>
    <row r="60" spans="1:7" ht="13.8" customHeight="1" x14ac:dyDescent="0.25">
      <c r="A60" s="33"/>
      <c r="B60" s="38" t="s">
        <v>198</v>
      </c>
      <c r="C60" s="39">
        <v>1000</v>
      </c>
      <c r="G60" s="8">
        <f>'Transaction List by Date'!E182</f>
        <v>-765.57999999999993</v>
      </c>
    </row>
    <row r="61" spans="1:7" ht="13.8" customHeight="1" x14ac:dyDescent="0.25">
      <c r="A61" s="33"/>
      <c r="B61" s="48" t="s">
        <v>219</v>
      </c>
      <c r="C61" s="39">
        <v>800</v>
      </c>
      <c r="G61" s="8">
        <f>'Transaction List by Date'!E177</f>
        <v>-1368.9400000000003</v>
      </c>
    </row>
    <row r="62" spans="1:7" ht="13.8" customHeight="1" x14ac:dyDescent="0.25">
      <c r="A62" s="33"/>
      <c r="B62" s="48" t="s">
        <v>211</v>
      </c>
      <c r="C62" s="39">
        <v>600</v>
      </c>
      <c r="G62" s="8">
        <f>'Transaction List by Date'!E156</f>
        <v>-3720</v>
      </c>
    </row>
    <row r="63" spans="1:7" ht="13.8" customHeight="1" x14ac:dyDescent="0.25">
      <c r="A63" s="33"/>
      <c r="B63" s="38" t="s">
        <v>228</v>
      </c>
      <c r="C63" s="39">
        <v>300</v>
      </c>
      <c r="G63" s="8"/>
    </row>
    <row r="64" spans="1:7" ht="13.8" customHeight="1" x14ac:dyDescent="0.25">
      <c r="A64" s="33"/>
      <c r="B64" s="38" t="s">
        <v>234</v>
      </c>
      <c r="C64" s="39">
        <v>200</v>
      </c>
      <c r="G64" s="8"/>
    </row>
    <row r="65" spans="1:7" ht="13.8" customHeight="1" x14ac:dyDescent="0.25">
      <c r="A65" s="33"/>
      <c r="B65" s="38" t="s">
        <v>254</v>
      </c>
      <c r="C65" s="39">
        <v>200</v>
      </c>
      <c r="G65" s="8"/>
    </row>
    <row r="66" spans="1:7" ht="13.8" customHeight="1" x14ac:dyDescent="0.25">
      <c r="A66" s="33"/>
      <c r="B66" s="38" t="s">
        <v>235</v>
      </c>
      <c r="C66" s="39">
        <v>100</v>
      </c>
      <c r="G66" s="8"/>
    </row>
    <row r="67" spans="1:7" ht="13.8" customHeight="1" x14ac:dyDescent="0.25">
      <c r="A67" s="33"/>
      <c r="B67" s="38" t="s">
        <v>236</v>
      </c>
      <c r="C67" s="39">
        <v>50</v>
      </c>
      <c r="G67" s="8"/>
    </row>
    <row r="68" spans="1:7" ht="15" x14ac:dyDescent="0.25">
      <c r="A68" s="33"/>
      <c r="B68" s="36" t="s">
        <v>205</v>
      </c>
      <c r="C68" s="51"/>
    </row>
    <row r="69" spans="1:7" s="27" customFormat="1" ht="15" x14ac:dyDescent="0.25">
      <c r="A69" s="52"/>
      <c r="B69" s="53" t="s">
        <v>237</v>
      </c>
      <c r="C69" s="42">
        <v>600</v>
      </c>
    </row>
    <row r="70" spans="1:7" ht="15" x14ac:dyDescent="0.25">
      <c r="A70" s="33"/>
      <c r="B70" s="38" t="s">
        <v>240</v>
      </c>
      <c r="C70" s="39">
        <v>300</v>
      </c>
    </row>
    <row r="71" spans="1:7" ht="13.8" customHeight="1" x14ac:dyDescent="0.25">
      <c r="A71" s="33"/>
      <c r="B71" s="38" t="s">
        <v>239</v>
      </c>
      <c r="C71" s="39">
        <v>250</v>
      </c>
      <c r="G71" s="8">
        <f>'Transaction List by Date'!E127</f>
        <v>-104.5</v>
      </c>
    </row>
    <row r="72" spans="1:7" ht="13.8" customHeight="1" x14ac:dyDescent="0.25">
      <c r="A72" s="33"/>
      <c r="B72" s="48" t="s">
        <v>208</v>
      </c>
      <c r="C72" s="39">
        <v>200</v>
      </c>
      <c r="G72" s="8">
        <f>'Transaction List by Date'!E129</f>
        <v>-10</v>
      </c>
    </row>
    <row r="73" spans="1:7" ht="13.8" customHeight="1" x14ac:dyDescent="0.25">
      <c r="A73" s="33"/>
      <c r="B73" s="48" t="s">
        <v>207</v>
      </c>
      <c r="C73" s="39">
        <v>120</v>
      </c>
      <c r="G73" s="8">
        <f>'Transaction List by Date'!E137</f>
        <v>-105</v>
      </c>
    </row>
    <row r="74" spans="1:7" ht="15" x14ac:dyDescent="0.25">
      <c r="A74" s="33"/>
      <c r="B74" s="48" t="s">
        <v>206</v>
      </c>
      <c r="C74" s="39">
        <v>100</v>
      </c>
    </row>
    <row r="75" spans="1:7" ht="15" x14ac:dyDescent="0.25">
      <c r="A75" s="33"/>
      <c r="B75" s="38" t="s">
        <v>238</v>
      </c>
      <c r="C75" s="39">
        <v>30</v>
      </c>
    </row>
    <row r="76" spans="1:7" ht="15" x14ac:dyDescent="0.25">
      <c r="A76" s="33"/>
      <c r="B76" s="33"/>
      <c r="C76" s="33"/>
    </row>
    <row r="77" spans="1:7" ht="15" x14ac:dyDescent="0.25">
      <c r="A77" s="43" t="s">
        <v>186</v>
      </c>
      <c r="B77" s="44"/>
      <c r="C77" s="45">
        <f>SUM(C32:C75)</f>
        <v>43400</v>
      </c>
    </row>
    <row r="79" spans="1:7" ht="17.399999999999999" x14ac:dyDescent="0.3">
      <c r="A79" s="28" t="s">
        <v>185</v>
      </c>
      <c r="B79" s="26"/>
      <c r="C79" s="26"/>
    </row>
    <row r="80" spans="1:7" ht="15.6" customHeight="1" thickBot="1" x14ac:dyDescent="0.3">
      <c r="A80" s="54"/>
      <c r="B80" s="34" t="s">
        <v>168</v>
      </c>
      <c r="C80" s="35" t="s">
        <v>157</v>
      </c>
    </row>
    <row r="81" spans="1:3" ht="15.6" customHeight="1" x14ac:dyDescent="0.25">
      <c r="A81" s="54"/>
      <c r="B81" s="55" t="s">
        <v>229</v>
      </c>
      <c r="C81" s="56"/>
    </row>
    <row r="82" spans="1:3" ht="13.8" customHeight="1" x14ac:dyDescent="0.25">
      <c r="A82" s="33"/>
      <c r="B82" s="48" t="s">
        <v>247</v>
      </c>
      <c r="C82" s="39">
        <v>2625</v>
      </c>
    </row>
    <row r="83" spans="1:3" ht="13.8" customHeight="1" x14ac:dyDescent="0.25">
      <c r="A83" s="33"/>
      <c r="B83" s="48" t="s">
        <v>252</v>
      </c>
      <c r="C83" s="39">
        <v>1000</v>
      </c>
    </row>
    <row r="84" spans="1:3" ht="15.6" customHeight="1" x14ac:dyDescent="0.25">
      <c r="A84" s="33"/>
      <c r="B84" s="48" t="s">
        <v>246</v>
      </c>
      <c r="C84" s="39">
        <v>1100</v>
      </c>
    </row>
    <row r="85" spans="1:3" ht="13.8" customHeight="1" x14ac:dyDescent="0.25">
      <c r="A85" s="33"/>
      <c r="B85" s="48" t="s">
        <v>248</v>
      </c>
      <c r="C85" s="39">
        <v>1050</v>
      </c>
    </row>
    <row r="86" spans="1:3" ht="15" x14ac:dyDescent="0.25">
      <c r="A86" s="33"/>
      <c r="B86" s="38" t="s">
        <v>249</v>
      </c>
      <c r="C86" s="39">
        <v>1225</v>
      </c>
    </row>
    <row r="87" spans="1:3" ht="15" x14ac:dyDescent="0.25">
      <c r="A87" s="33"/>
      <c r="B87" s="38"/>
      <c r="C87" s="39"/>
    </row>
    <row r="88" spans="1:3" ht="15" x14ac:dyDescent="0.25">
      <c r="A88" s="43" t="s">
        <v>186</v>
      </c>
      <c r="B88" s="57"/>
      <c r="C88" s="58">
        <v>7000</v>
      </c>
    </row>
  </sheetData>
  <sortState ref="B59:C66">
    <sortCondition descending="1" ref="C59:C66"/>
  </sortState>
  <pageMargins left="0.25" right="0.25" top="0.25" bottom="0.25" header="0.3" footer="0.3"/>
  <pageSetup scale="67" fitToHeight="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8"/>
  <sheetViews>
    <sheetView workbookViewId="0">
      <selection activeCell="I65" sqref="I65"/>
    </sheetView>
  </sheetViews>
  <sheetFormatPr defaultRowHeight="13.8" x14ac:dyDescent="0.25"/>
  <cols>
    <col min="1" max="1" width="11.33203125" style="7" customWidth="1"/>
    <col min="2" max="2" width="15.77734375" style="7" customWidth="1"/>
    <col min="3" max="3" width="2.21875" style="7" customWidth="1"/>
    <col min="4" max="4" width="13.88671875" style="7" customWidth="1"/>
    <col min="5" max="5" width="2.88671875" style="7" customWidth="1"/>
    <col min="6" max="6" width="11.88671875" style="7" bestFit="1" customWidth="1"/>
    <col min="7" max="7" width="2.33203125" style="7" customWidth="1"/>
    <col min="8" max="8" width="46" style="7" customWidth="1"/>
    <col min="9" max="11" width="8.88671875" style="7"/>
    <col min="12" max="12" width="11.33203125" style="7" hidden="1" customWidth="1"/>
    <col min="13" max="16384" width="8.88671875" style="7"/>
  </cols>
  <sheetData>
    <row r="1" spans="1:8" ht="20.399999999999999" x14ac:dyDescent="0.35">
      <c r="A1" s="16" t="s">
        <v>167</v>
      </c>
      <c r="H1" s="17">
        <v>43524</v>
      </c>
    </row>
    <row r="2" spans="1:8" x14ac:dyDescent="0.25">
      <c r="A2" s="17"/>
    </row>
    <row r="4" spans="1:8" ht="17.399999999999999" x14ac:dyDescent="0.3">
      <c r="A4" s="15" t="s">
        <v>163</v>
      </c>
    </row>
    <row r="5" spans="1:8" ht="14.4" thickBot="1" x14ac:dyDescent="0.3">
      <c r="B5" s="19" t="s">
        <v>157</v>
      </c>
      <c r="C5" s="20"/>
      <c r="D5" s="19" t="s">
        <v>158</v>
      </c>
      <c r="E5" s="19"/>
      <c r="F5" s="19" t="s">
        <v>166</v>
      </c>
      <c r="G5" s="21"/>
      <c r="H5" s="22" t="s">
        <v>168</v>
      </c>
    </row>
    <row r="7" spans="1:8" x14ac:dyDescent="0.25">
      <c r="B7" s="8">
        <v>0</v>
      </c>
      <c r="D7" s="8">
        <f>'Transaction List by Date'!E7</f>
        <v>0.95</v>
      </c>
      <c r="E7" s="8"/>
      <c r="F7" s="8">
        <f>B7-D7</f>
        <v>-0.95</v>
      </c>
      <c r="H7" s="7" t="s">
        <v>6</v>
      </c>
    </row>
    <row r="8" spans="1:8" x14ac:dyDescent="0.25">
      <c r="B8" s="8">
        <v>0</v>
      </c>
      <c r="D8" s="8">
        <f>'Transaction List by Date'!E9</f>
        <v>9</v>
      </c>
      <c r="E8" s="8"/>
      <c r="F8" s="8">
        <f t="shared" ref="F8:F23" si="0">B8-D8</f>
        <v>-9</v>
      </c>
      <c r="H8" s="7" t="s">
        <v>58</v>
      </c>
    </row>
    <row r="9" spans="1:8" x14ac:dyDescent="0.25">
      <c r="B9" s="8">
        <v>20000</v>
      </c>
      <c r="D9" s="8">
        <f>'Transaction List by Date'!E14</f>
        <v>5762.63</v>
      </c>
      <c r="E9" s="8"/>
      <c r="F9" s="8">
        <f t="shared" si="0"/>
        <v>14237.369999999999</v>
      </c>
      <c r="H9" s="7" t="s">
        <v>56</v>
      </c>
    </row>
    <row r="10" spans="1:8" x14ac:dyDescent="0.25">
      <c r="B10" s="8">
        <v>300</v>
      </c>
      <c r="D10" s="8">
        <f>'Transaction List by Date'!E18</f>
        <v>96.39</v>
      </c>
      <c r="E10" s="8"/>
      <c r="F10" s="8">
        <f t="shared" si="0"/>
        <v>203.61</v>
      </c>
      <c r="H10" s="7" t="s">
        <v>71</v>
      </c>
    </row>
    <row r="11" spans="1:8" x14ac:dyDescent="0.25">
      <c r="B11" s="8">
        <v>5000</v>
      </c>
      <c r="D11" s="8">
        <f>'Transaction List by Date'!E20</f>
        <v>474.7</v>
      </c>
      <c r="E11" s="8"/>
      <c r="F11" s="8">
        <f t="shared" si="0"/>
        <v>4525.3</v>
      </c>
      <c r="H11" s="7" t="s">
        <v>94</v>
      </c>
    </row>
    <row r="12" spans="1:8" x14ac:dyDescent="0.25">
      <c r="B12" s="8">
        <v>4000</v>
      </c>
      <c r="D12" s="8">
        <f>'Transaction List by Date'!E23</f>
        <v>852.81000000000006</v>
      </c>
      <c r="E12" s="8"/>
      <c r="F12" s="8">
        <f t="shared" si="0"/>
        <v>3147.19</v>
      </c>
      <c r="H12" s="7" t="s">
        <v>57</v>
      </c>
    </row>
    <row r="13" spans="1:8" x14ac:dyDescent="0.25">
      <c r="B13" s="8">
        <v>1000</v>
      </c>
      <c r="D13" s="8">
        <f>'Transaction List by Date'!E26</f>
        <v>3385</v>
      </c>
      <c r="E13" s="8"/>
      <c r="F13" s="8">
        <f t="shared" si="0"/>
        <v>-2385</v>
      </c>
      <c r="H13" s="7" t="s">
        <v>72</v>
      </c>
    </row>
    <row r="14" spans="1:8" x14ac:dyDescent="0.25">
      <c r="B14" s="8">
        <v>0</v>
      </c>
      <c r="D14" s="8">
        <f>'Transaction List by Date'!E30</f>
        <v>1520</v>
      </c>
      <c r="E14" s="8"/>
      <c r="F14" s="8">
        <f t="shared" si="0"/>
        <v>-1520</v>
      </c>
      <c r="H14" s="7" t="s">
        <v>114</v>
      </c>
    </row>
    <row r="15" spans="1:8" x14ac:dyDescent="0.25">
      <c r="B15" s="8">
        <v>500</v>
      </c>
      <c r="D15" s="8">
        <f>'Transaction List by Date'!E32</f>
        <v>501</v>
      </c>
      <c r="E15" s="8"/>
      <c r="F15" s="8">
        <f t="shared" si="0"/>
        <v>-1</v>
      </c>
      <c r="H15" s="7" t="s">
        <v>93</v>
      </c>
    </row>
    <row r="16" spans="1:8" x14ac:dyDescent="0.25">
      <c r="B16" s="8">
        <v>0</v>
      </c>
      <c r="D16" s="8">
        <f>'Transaction List by Date'!E35</f>
        <v>600</v>
      </c>
      <c r="E16" s="8"/>
      <c r="F16" s="8">
        <f t="shared" si="0"/>
        <v>-600</v>
      </c>
      <c r="H16" s="7" t="s">
        <v>164</v>
      </c>
    </row>
    <row r="17" spans="2:8" x14ac:dyDescent="0.25">
      <c r="B17" s="8">
        <v>500</v>
      </c>
      <c r="D17" s="8">
        <f>'Transaction List by Date'!E54</f>
        <v>5803.62</v>
      </c>
      <c r="E17" s="8"/>
      <c r="F17" s="8">
        <f t="shared" si="0"/>
        <v>-5303.62</v>
      </c>
      <c r="H17" s="7" t="s">
        <v>29</v>
      </c>
    </row>
    <row r="18" spans="2:8" x14ac:dyDescent="0.25">
      <c r="B18" s="8">
        <v>1500</v>
      </c>
      <c r="D18" s="8">
        <f>'Transaction List by Date'!E70</f>
        <v>3576.3</v>
      </c>
      <c r="E18" s="8"/>
      <c r="F18" s="8">
        <f t="shared" si="0"/>
        <v>-2076.3000000000002</v>
      </c>
      <c r="H18" s="7" t="s">
        <v>34</v>
      </c>
    </row>
    <row r="19" spans="2:8" x14ac:dyDescent="0.25">
      <c r="B19" s="8">
        <v>1700</v>
      </c>
      <c r="D19" s="8">
        <f>'Transaction List by Date'!E80</f>
        <v>621.76</v>
      </c>
      <c r="E19" s="8"/>
      <c r="F19" s="8">
        <f t="shared" si="0"/>
        <v>1078.24</v>
      </c>
      <c r="H19" s="7" t="s">
        <v>14</v>
      </c>
    </row>
    <row r="20" spans="2:8" x14ac:dyDescent="0.25">
      <c r="B20" s="8">
        <v>1500</v>
      </c>
      <c r="D20" s="8">
        <f>'Transaction List by Date'!E93</f>
        <v>2025</v>
      </c>
      <c r="E20" s="8"/>
      <c r="F20" s="8">
        <f t="shared" si="0"/>
        <v>-525</v>
      </c>
      <c r="H20" s="7" t="s">
        <v>20</v>
      </c>
    </row>
    <row r="21" spans="2:8" x14ac:dyDescent="0.25">
      <c r="B21" s="8">
        <v>2000</v>
      </c>
      <c r="D21" s="8">
        <f>'Transaction List by Date'!E103</f>
        <v>4338.32</v>
      </c>
      <c r="E21" s="8"/>
      <c r="F21" s="8">
        <f t="shared" si="0"/>
        <v>-2338.3199999999997</v>
      </c>
      <c r="H21" s="7" t="s">
        <v>7</v>
      </c>
    </row>
    <row r="22" spans="2:8" x14ac:dyDescent="0.25">
      <c r="B22" s="8">
        <v>0</v>
      </c>
      <c r="D22" s="8">
        <f>'Transaction List by Date'!E110</f>
        <v>1657</v>
      </c>
      <c r="E22" s="8"/>
      <c r="F22" s="8">
        <f t="shared" si="0"/>
        <v>-1657</v>
      </c>
      <c r="H22" s="7" t="s">
        <v>84</v>
      </c>
    </row>
    <row r="23" spans="2:8" x14ac:dyDescent="0.25">
      <c r="B23" s="8">
        <v>0</v>
      </c>
      <c r="D23" s="8">
        <f>'Transaction List by Date'!E116</f>
        <v>2211.87</v>
      </c>
      <c r="E23" s="8"/>
      <c r="F23" s="8">
        <f t="shared" si="0"/>
        <v>-2211.87</v>
      </c>
      <c r="H23" s="7" t="s">
        <v>23</v>
      </c>
    </row>
    <row r="25" spans="2:8" x14ac:dyDescent="0.25">
      <c r="B25" s="9">
        <f>SUM(B7:B23)</f>
        <v>38000</v>
      </c>
      <c r="C25" s="10"/>
      <c r="D25" s="9">
        <f>SUM(D7:D24)</f>
        <v>33436.35</v>
      </c>
      <c r="E25" s="9"/>
      <c r="F25" s="9">
        <f>SUM(F7:F24)</f>
        <v>4563.6499999999987</v>
      </c>
      <c r="G25" s="10"/>
      <c r="H25" s="10" t="s">
        <v>169</v>
      </c>
    </row>
    <row r="26" spans="2:8" x14ac:dyDescent="0.25">
      <c r="B26" s="11"/>
    </row>
    <row r="27" spans="2:8" x14ac:dyDescent="0.25">
      <c r="B27" s="8">
        <v>1000</v>
      </c>
      <c r="D27" s="8">
        <v>0</v>
      </c>
      <c r="E27" s="8"/>
      <c r="F27" s="8">
        <f>B27-D27</f>
        <v>1000</v>
      </c>
      <c r="H27" s="7" t="s">
        <v>159</v>
      </c>
    </row>
    <row r="28" spans="2:8" x14ac:dyDescent="0.25">
      <c r="B28" s="8">
        <v>300</v>
      </c>
      <c r="D28" s="8">
        <v>0</v>
      </c>
      <c r="E28" s="8"/>
      <c r="F28" s="8">
        <f t="shared" ref="F28:F30" si="1">B28-D28</f>
        <v>300</v>
      </c>
      <c r="H28" s="7" t="s">
        <v>160</v>
      </c>
    </row>
    <row r="29" spans="2:8" x14ac:dyDescent="0.25">
      <c r="B29" s="8">
        <v>5000</v>
      </c>
      <c r="D29" s="8">
        <v>0</v>
      </c>
      <c r="E29" s="8"/>
      <c r="F29" s="8">
        <f t="shared" si="1"/>
        <v>5000</v>
      </c>
      <c r="H29" s="7" t="s">
        <v>161</v>
      </c>
    </row>
    <row r="30" spans="2:8" x14ac:dyDescent="0.25">
      <c r="B30" s="8">
        <v>600</v>
      </c>
      <c r="D30" s="8">
        <v>0</v>
      </c>
      <c r="E30" s="8"/>
      <c r="F30" s="8">
        <f t="shared" si="1"/>
        <v>600</v>
      </c>
      <c r="H30" s="7" t="s">
        <v>162</v>
      </c>
    </row>
    <row r="31" spans="2:8" x14ac:dyDescent="0.25">
      <c r="B31" s="9">
        <f>SUM(B25:B30)</f>
        <v>44900</v>
      </c>
      <c r="D31" s="9">
        <f>SUM(D27:D30)</f>
        <v>0</v>
      </c>
      <c r="E31" s="11"/>
      <c r="F31" s="11"/>
    </row>
    <row r="33" spans="1:12" x14ac:dyDescent="0.25">
      <c r="B33" s="24">
        <f>B31-1500</f>
        <v>43400</v>
      </c>
      <c r="D33" s="23" t="s">
        <v>184</v>
      </c>
    </row>
    <row r="34" spans="1:12" x14ac:dyDescent="0.25">
      <c r="B34" s="12"/>
    </row>
    <row r="35" spans="1:12" ht="17.399999999999999" x14ac:dyDescent="0.3">
      <c r="A35" s="15" t="s">
        <v>165</v>
      </c>
    </row>
    <row r="36" spans="1:12" ht="14.4" thickBot="1" x14ac:dyDescent="0.3">
      <c r="B36" s="19" t="s">
        <v>157</v>
      </c>
      <c r="C36" s="20"/>
      <c r="D36" s="19" t="s">
        <v>158</v>
      </c>
      <c r="E36" s="19"/>
      <c r="F36" s="19" t="s">
        <v>166</v>
      </c>
      <c r="G36" s="21"/>
      <c r="H36" s="22" t="s">
        <v>168</v>
      </c>
    </row>
    <row r="37" spans="1:12" x14ac:dyDescent="0.25">
      <c r="B37" s="8">
        <v>100</v>
      </c>
      <c r="D37" s="12">
        <f t="shared" ref="D37:D48" si="2">L37*-1</f>
        <v>104.5</v>
      </c>
      <c r="F37" s="12">
        <f>B37-D37</f>
        <v>-4.5</v>
      </c>
      <c r="H37" s="13" t="s">
        <v>121</v>
      </c>
      <c r="L37" s="8">
        <f>'Transaction List by Date'!E127</f>
        <v>-104.5</v>
      </c>
    </row>
    <row r="38" spans="1:12" x14ac:dyDescent="0.25">
      <c r="B38" s="8">
        <v>120</v>
      </c>
      <c r="D38" s="12">
        <f t="shared" si="2"/>
        <v>10</v>
      </c>
      <c r="F38" s="12">
        <f t="shared" ref="F38:F59" si="3">B38-D38</f>
        <v>110</v>
      </c>
      <c r="H38" s="13" t="s">
        <v>139</v>
      </c>
      <c r="L38" s="8">
        <f>'Transaction List by Date'!E129</f>
        <v>-10</v>
      </c>
    </row>
    <row r="39" spans="1:12" x14ac:dyDescent="0.25">
      <c r="B39" s="8">
        <v>200</v>
      </c>
      <c r="D39" s="12">
        <f t="shared" si="2"/>
        <v>105</v>
      </c>
      <c r="F39" s="12">
        <f t="shared" si="3"/>
        <v>95</v>
      </c>
      <c r="H39" s="13" t="s">
        <v>140</v>
      </c>
      <c r="L39" s="8">
        <f>'Transaction List by Date'!E137</f>
        <v>-105</v>
      </c>
    </row>
    <row r="40" spans="1:12" x14ac:dyDescent="0.25">
      <c r="B40" s="8">
        <v>1000</v>
      </c>
      <c r="D40" s="12">
        <f t="shared" si="2"/>
        <v>94.68</v>
      </c>
      <c r="F40" s="12">
        <f t="shared" si="3"/>
        <v>905.31999999999994</v>
      </c>
      <c r="H40" s="13" t="s">
        <v>141</v>
      </c>
      <c r="L40" s="8">
        <f>'Transaction List by Date'!E139</f>
        <v>-94.68</v>
      </c>
    </row>
    <row r="41" spans="1:12" x14ac:dyDescent="0.25">
      <c r="B41" s="8">
        <v>0</v>
      </c>
      <c r="D41" s="12">
        <f t="shared" si="2"/>
        <v>700</v>
      </c>
      <c r="F41" s="12">
        <f t="shared" si="3"/>
        <v>-700</v>
      </c>
      <c r="H41" s="13" t="s">
        <v>142</v>
      </c>
      <c r="L41" s="8">
        <f>'Transaction List by Date'!E141</f>
        <v>-700</v>
      </c>
    </row>
    <row r="42" spans="1:12" x14ac:dyDescent="0.25">
      <c r="B42" s="8">
        <v>0</v>
      </c>
      <c r="D42" s="12">
        <f t="shared" si="2"/>
        <v>600</v>
      </c>
      <c r="F42" s="12">
        <f t="shared" si="3"/>
        <v>-600</v>
      </c>
      <c r="H42" s="13" t="s">
        <v>143</v>
      </c>
      <c r="L42" s="8">
        <f>'Transaction List by Date'!E150</f>
        <v>-600</v>
      </c>
    </row>
    <row r="43" spans="1:12" x14ac:dyDescent="0.25">
      <c r="B43" s="8">
        <v>0</v>
      </c>
      <c r="D43" s="12">
        <f t="shared" si="2"/>
        <v>3720</v>
      </c>
      <c r="F43" s="12">
        <f t="shared" si="3"/>
        <v>-3720</v>
      </c>
      <c r="H43" s="13" t="s">
        <v>144</v>
      </c>
      <c r="L43" s="8">
        <f>'Transaction List by Date'!E156</f>
        <v>-3720</v>
      </c>
    </row>
    <row r="44" spans="1:12" x14ac:dyDescent="0.25">
      <c r="B44" s="8">
        <v>0</v>
      </c>
      <c r="D44" s="12">
        <f t="shared" si="2"/>
        <v>118.83</v>
      </c>
      <c r="F44" s="12">
        <f t="shared" si="3"/>
        <v>-118.83</v>
      </c>
      <c r="H44" s="13" t="s">
        <v>134</v>
      </c>
      <c r="L44" s="8">
        <f>'Transaction List by Date'!E158</f>
        <v>-118.83</v>
      </c>
    </row>
    <row r="45" spans="1:12" x14ac:dyDescent="0.25">
      <c r="B45" s="8">
        <v>0</v>
      </c>
      <c r="D45" s="12">
        <f t="shared" si="2"/>
        <v>2250</v>
      </c>
      <c r="F45" s="12">
        <f t="shared" si="3"/>
        <v>-2250</v>
      </c>
      <c r="H45" s="13" t="s">
        <v>145</v>
      </c>
      <c r="L45" s="8">
        <f>'Transaction List by Date'!E160</f>
        <v>-2250</v>
      </c>
    </row>
    <row r="46" spans="1:12" x14ac:dyDescent="0.25">
      <c r="B46" s="8">
        <v>0</v>
      </c>
      <c r="D46" s="12">
        <f t="shared" si="2"/>
        <v>170.85</v>
      </c>
      <c r="F46" s="12">
        <f t="shared" si="3"/>
        <v>-170.85</v>
      </c>
      <c r="H46" s="13" t="s">
        <v>135</v>
      </c>
      <c r="L46" s="8">
        <f>'Transaction List by Date'!E165</f>
        <v>-170.85</v>
      </c>
    </row>
    <row r="47" spans="1:12" x14ac:dyDescent="0.25">
      <c r="B47" s="8">
        <v>300</v>
      </c>
      <c r="D47" s="12">
        <f t="shared" si="2"/>
        <v>46.64</v>
      </c>
      <c r="F47" s="12">
        <f t="shared" si="3"/>
        <v>253.36</v>
      </c>
      <c r="H47" s="13" t="s">
        <v>146</v>
      </c>
      <c r="L47" s="8">
        <f>'Transaction List by Date'!E167</f>
        <v>-46.64</v>
      </c>
    </row>
    <row r="48" spans="1:12" x14ac:dyDescent="0.25">
      <c r="B48" s="8">
        <v>0</v>
      </c>
      <c r="D48" s="12">
        <f t="shared" si="2"/>
        <v>1368.9400000000003</v>
      </c>
      <c r="F48" s="12">
        <f t="shared" si="3"/>
        <v>-1368.9400000000003</v>
      </c>
      <c r="H48" s="13" t="s">
        <v>147</v>
      </c>
      <c r="L48" s="8">
        <f>'Transaction List by Date'!E177</f>
        <v>-1368.9400000000003</v>
      </c>
    </row>
    <row r="49" spans="2:12" x14ac:dyDescent="0.25">
      <c r="B49" s="8">
        <v>0</v>
      </c>
      <c r="D49" s="12">
        <f>L49*-1+811.49</f>
        <v>1577.07</v>
      </c>
      <c r="F49" s="12">
        <f t="shared" si="3"/>
        <v>-1577.07</v>
      </c>
      <c r="H49" s="13" t="s">
        <v>148</v>
      </c>
      <c r="L49" s="8">
        <f>'Transaction List by Date'!E182</f>
        <v>-765.57999999999993</v>
      </c>
    </row>
    <row r="50" spans="2:12" x14ac:dyDescent="0.25">
      <c r="B50" s="8">
        <v>100</v>
      </c>
      <c r="D50" s="12">
        <f t="shared" ref="D50:D59" si="4">L50*-1</f>
        <v>28.35</v>
      </c>
      <c r="F50" s="12">
        <f t="shared" si="3"/>
        <v>71.650000000000006</v>
      </c>
      <c r="H50" s="13" t="s">
        <v>149</v>
      </c>
      <c r="L50" s="8">
        <f>'Transaction List by Date'!E184</f>
        <v>-28.35</v>
      </c>
    </row>
    <row r="51" spans="2:12" x14ac:dyDescent="0.25">
      <c r="B51" s="8">
        <v>235</v>
      </c>
      <c r="D51" s="12">
        <f t="shared" si="4"/>
        <v>135</v>
      </c>
      <c r="F51" s="12">
        <f t="shared" si="3"/>
        <v>100</v>
      </c>
      <c r="H51" s="13" t="s">
        <v>150</v>
      </c>
      <c r="L51" s="8">
        <f>'Transaction List by Date'!E186</f>
        <v>-135</v>
      </c>
    </row>
    <row r="52" spans="2:12" x14ac:dyDescent="0.25">
      <c r="B52" s="8">
        <v>50</v>
      </c>
      <c r="D52" s="12">
        <f t="shared" si="4"/>
        <v>1430</v>
      </c>
      <c r="F52" s="12">
        <f t="shared" si="3"/>
        <v>-1380</v>
      </c>
      <c r="H52" s="13" t="s">
        <v>136</v>
      </c>
      <c r="L52" s="8">
        <f>'Transaction List by Date'!E188</f>
        <v>-1430</v>
      </c>
    </row>
    <row r="53" spans="2:12" x14ac:dyDescent="0.25">
      <c r="B53" s="8">
        <v>300</v>
      </c>
      <c r="D53" s="12">
        <f t="shared" si="4"/>
        <v>183.35</v>
      </c>
      <c r="F53" s="12">
        <f t="shared" si="3"/>
        <v>116.65</v>
      </c>
      <c r="H53" s="13" t="s">
        <v>151</v>
      </c>
      <c r="L53" s="8">
        <f>'Transaction List by Date'!E190</f>
        <v>-183.35</v>
      </c>
    </row>
    <row r="54" spans="2:12" x14ac:dyDescent="0.25">
      <c r="B54" s="8">
        <v>0</v>
      </c>
      <c r="D54" s="12">
        <f t="shared" si="4"/>
        <v>475</v>
      </c>
      <c r="F54" s="12">
        <f t="shared" si="3"/>
        <v>-475</v>
      </c>
      <c r="H54" s="14" t="s">
        <v>137</v>
      </c>
      <c r="L54" s="8">
        <f>'Transaction List by Date'!E193</f>
        <v>-475</v>
      </c>
    </row>
    <row r="55" spans="2:12" x14ac:dyDescent="0.25">
      <c r="B55" s="8">
        <v>2800</v>
      </c>
      <c r="D55" s="12">
        <f t="shared" si="4"/>
        <v>1134.46</v>
      </c>
      <c r="F55" s="12">
        <f t="shared" si="3"/>
        <v>1665.54</v>
      </c>
      <c r="H55" s="13" t="s">
        <v>152</v>
      </c>
      <c r="L55" s="8">
        <f>'Transaction List by Date'!E200</f>
        <v>-1134.46</v>
      </c>
    </row>
    <row r="56" spans="2:12" x14ac:dyDescent="0.25">
      <c r="B56" s="8">
        <v>7500</v>
      </c>
      <c r="D56" s="12">
        <f t="shared" si="4"/>
        <v>3437.49</v>
      </c>
      <c r="F56" s="12">
        <f t="shared" si="3"/>
        <v>4062.51</v>
      </c>
      <c r="H56" s="13" t="s">
        <v>153</v>
      </c>
      <c r="L56" s="8">
        <f>'Transaction List by Date'!E242</f>
        <v>-3437.49</v>
      </c>
    </row>
    <row r="57" spans="2:12" x14ac:dyDescent="0.25">
      <c r="B57" s="8">
        <v>0</v>
      </c>
      <c r="D57" s="12">
        <f t="shared" si="4"/>
        <v>15.58</v>
      </c>
      <c r="F57" s="12">
        <f t="shared" si="3"/>
        <v>-15.58</v>
      </c>
      <c r="H57" s="13" t="s">
        <v>154</v>
      </c>
      <c r="L57" s="8">
        <f>'Transaction List by Date'!E244</f>
        <v>-15.58</v>
      </c>
    </row>
    <row r="58" spans="2:12" x14ac:dyDescent="0.25">
      <c r="B58" s="8">
        <v>4000</v>
      </c>
      <c r="D58" s="12">
        <f t="shared" si="4"/>
        <v>1983.45</v>
      </c>
      <c r="F58" s="12">
        <f t="shared" si="3"/>
        <v>2016.55</v>
      </c>
      <c r="H58" s="13" t="s">
        <v>155</v>
      </c>
      <c r="L58" s="8">
        <f>'Transaction List by Date'!E246</f>
        <v>-1983.45</v>
      </c>
    </row>
    <row r="59" spans="2:12" x14ac:dyDescent="0.25">
      <c r="B59" s="8">
        <v>4000</v>
      </c>
      <c r="D59" s="12">
        <f t="shared" si="4"/>
        <v>1200</v>
      </c>
      <c r="F59" s="12">
        <f t="shared" si="3"/>
        <v>2800</v>
      </c>
      <c r="H59" s="13" t="s">
        <v>156</v>
      </c>
      <c r="L59" s="8">
        <f>'Transaction List by Date'!E249</f>
        <v>-1200</v>
      </c>
    </row>
    <row r="62" spans="2:12" x14ac:dyDescent="0.25">
      <c r="H62" s="18" t="s">
        <v>170</v>
      </c>
    </row>
    <row r="64" spans="2:12" x14ac:dyDescent="0.25">
      <c r="B64" s="8">
        <v>500</v>
      </c>
      <c r="D64" s="8">
        <v>0</v>
      </c>
      <c r="F64" s="12">
        <f>B64-D64</f>
        <v>500</v>
      </c>
      <c r="H64" s="7" t="s">
        <v>171</v>
      </c>
    </row>
    <row r="65" spans="2:8" x14ac:dyDescent="0.25">
      <c r="B65" s="8">
        <v>300</v>
      </c>
      <c r="D65" s="8">
        <v>0</v>
      </c>
      <c r="F65" s="12">
        <f t="shared" ref="F65:F76" si="5">B65-D65</f>
        <v>300</v>
      </c>
      <c r="H65" s="7" t="s">
        <v>172</v>
      </c>
    </row>
    <row r="66" spans="2:8" x14ac:dyDescent="0.25">
      <c r="B66" s="8">
        <v>600</v>
      </c>
      <c r="D66" s="8">
        <v>0</v>
      </c>
      <c r="F66" s="12">
        <f t="shared" si="5"/>
        <v>600</v>
      </c>
      <c r="H66" s="7" t="s">
        <v>173</v>
      </c>
    </row>
    <row r="67" spans="2:8" x14ac:dyDescent="0.25">
      <c r="B67" s="8">
        <v>200</v>
      </c>
      <c r="D67" s="8">
        <v>0</v>
      </c>
      <c r="F67" s="12">
        <f t="shared" si="5"/>
        <v>200</v>
      </c>
      <c r="H67" s="7" t="s">
        <v>174</v>
      </c>
    </row>
    <row r="68" spans="2:8" x14ac:dyDescent="0.25">
      <c r="B68" s="8">
        <v>300</v>
      </c>
      <c r="D68" s="8">
        <v>0</v>
      </c>
      <c r="F68" s="12">
        <f t="shared" si="5"/>
        <v>300</v>
      </c>
      <c r="H68" s="7" t="s">
        <v>175</v>
      </c>
    </row>
    <row r="69" spans="2:8" x14ac:dyDescent="0.25">
      <c r="B69" s="8">
        <v>150</v>
      </c>
      <c r="D69" s="8">
        <v>0</v>
      </c>
      <c r="F69" s="12">
        <f t="shared" si="5"/>
        <v>150</v>
      </c>
      <c r="H69" s="7" t="s">
        <v>176</v>
      </c>
    </row>
    <row r="70" spans="2:8" x14ac:dyDescent="0.25">
      <c r="B70" s="8">
        <v>300</v>
      </c>
      <c r="D70" s="8">
        <v>0</v>
      </c>
      <c r="F70" s="12">
        <f t="shared" si="5"/>
        <v>300</v>
      </c>
      <c r="H70" s="7" t="s">
        <v>177</v>
      </c>
    </row>
    <row r="71" spans="2:8" x14ac:dyDescent="0.25">
      <c r="B71" s="8">
        <v>2000</v>
      </c>
      <c r="D71" s="8">
        <v>0</v>
      </c>
      <c r="F71" s="12">
        <f t="shared" si="5"/>
        <v>2000</v>
      </c>
      <c r="H71" s="7" t="s">
        <v>178</v>
      </c>
    </row>
    <row r="72" spans="2:8" x14ac:dyDescent="0.25">
      <c r="B72" s="8">
        <v>290</v>
      </c>
      <c r="D72" s="8">
        <v>0</v>
      </c>
      <c r="F72" s="12">
        <f t="shared" si="5"/>
        <v>290</v>
      </c>
      <c r="H72" s="7" t="s">
        <v>179</v>
      </c>
    </row>
    <row r="73" spans="2:8" x14ac:dyDescent="0.25">
      <c r="B73" s="8">
        <v>50</v>
      </c>
      <c r="D73" s="8">
        <v>0</v>
      </c>
      <c r="F73" s="12">
        <f t="shared" si="5"/>
        <v>50</v>
      </c>
      <c r="H73" s="7" t="s">
        <v>180</v>
      </c>
    </row>
    <row r="74" spans="2:8" x14ac:dyDescent="0.25">
      <c r="B74" s="8">
        <v>25</v>
      </c>
      <c r="D74" s="8">
        <v>0</v>
      </c>
      <c r="F74" s="12">
        <f t="shared" si="5"/>
        <v>25</v>
      </c>
      <c r="H74" s="7" t="s">
        <v>181</v>
      </c>
    </row>
    <row r="75" spans="2:8" x14ac:dyDescent="0.25">
      <c r="B75" s="8">
        <v>240</v>
      </c>
      <c r="D75" s="8">
        <v>0</v>
      </c>
      <c r="F75" s="12">
        <f t="shared" si="5"/>
        <v>240</v>
      </c>
      <c r="H75" s="7" t="s">
        <v>182</v>
      </c>
    </row>
    <row r="76" spans="2:8" x14ac:dyDescent="0.25">
      <c r="B76" s="8">
        <v>100</v>
      </c>
      <c r="D76" s="8">
        <v>0</v>
      </c>
      <c r="F76" s="8">
        <f t="shared" si="5"/>
        <v>100</v>
      </c>
      <c r="H76" s="7" t="s">
        <v>183</v>
      </c>
    </row>
    <row r="78" spans="2:8" x14ac:dyDescent="0.25">
      <c r="B78" s="9">
        <f>SUM(B64:B77)</f>
        <v>5055</v>
      </c>
      <c r="C78" s="25"/>
      <c r="D78" s="9">
        <f>SUM(D64:D77)</f>
        <v>0</v>
      </c>
      <c r="E78" s="25"/>
      <c r="F78" s="25"/>
    </row>
  </sheetData>
  <pageMargins left="0.25" right="0.25" top="0.75" bottom="0.75" header="0.3" footer="0.3"/>
  <pageSetup scale="63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3"/>
  <sheetViews>
    <sheetView workbookViewId="0">
      <selection activeCell="H7" sqref="H7"/>
    </sheetView>
  </sheetViews>
  <sheetFormatPr defaultRowHeight="14.4" outlineLevelRow="2" x14ac:dyDescent="0.3"/>
  <cols>
    <col min="1" max="1" width="7.77734375" customWidth="1"/>
    <col min="2" max="2" width="9.44140625" customWidth="1"/>
    <col min="3" max="3" width="14.21875" customWidth="1"/>
    <col min="4" max="4" width="42.109375" customWidth="1"/>
    <col min="5" max="5" width="8.44140625" bestFit="1" customWidth="1"/>
  </cols>
  <sheetData>
    <row r="1" spans="2:14" ht="17.399999999999999" x14ac:dyDescent="0.3">
      <c r="I1" s="31" t="s">
        <v>118</v>
      </c>
      <c r="J1" s="30"/>
      <c r="K1" s="30"/>
      <c r="L1" s="30"/>
      <c r="M1" s="30"/>
      <c r="N1" s="30"/>
    </row>
    <row r="2" spans="2:14" ht="17.399999999999999" x14ac:dyDescent="0.3">
      <c r="I2" s="31" t="s">
        <v>119</v>
      </c>
      <c r="J2" s="30"/>
      <c r="K2" s="30"/>
      <c r="L2" s="30"/>
      <c r="M2" s="30"/>
      <c r="N2" s="30"/>
    </row>
    <row r="3" spans="2:14" x14ac:dyDescent="0.3">
      <c r="I3" s="32" t="s">
        <v>120</v>
      </c>
      <c r="J3" s="30"/>
      <c r="K3" s="30"/>
      <c r="L3" s="30"/>
      <c r="M3" s="30"/>
      <c r="N3" s="30"/>
    </row>
    <row r="5" spans="2:14" ht="24.6" x14ac:dyDescent="0.3">
      <c r="B5" s="1" t="s">
        <v>0</v>
      </c>
      <c r="C5" s="1" t="s">
        <v>1</v>
      </c>
      <c r="D5" s="1" t="s">
        <v>2</v>
      </c>
      <c r="E5" s="1" t="s">
        <v>3</v>
      </c>
    </row>
    <row r="6" spans="2:14" hidden="1" outlineLevel="2" x14ac:dyDescent="0.3">
      <c r="B6" s="2" t="s">
        <v>33</v>
      </c>
      <c r="C6" s="2" t="s">
        <v>12</v>
      </c>
      <c r="D6" s="2" t="s">
        <v>6</v>
      </c>
      <c r="E6" s="3">
        <v>0.95</v>
      </c>
    </row>
    <row r="7" spans="2:14" outlineLevel="1" collapsed="1" x14ac:dyDescent="0.3">
      <c r="B7" s="2"/>
      <c r="C7" s="2"/>
      <c r="D7" s="5" t="s">
        <v>121</v>
      </c>
      <c r="E7" s="3">
        <f>SUBTOTAL(9,E6:E6)</f>
        <v>0.95</v>
      </c>
    </row>
    <row r="8" spans="2:14" hidden="1" outlineLevel="2" x14ac:dyDescent="0.3">
      <c r="B8" s="2" t="s">
        <v>55</v>
      </c>
      <c r="C8" s="2" t="s">
        <v>12</v>
      </c>
      <c r="D8" s="2" t="s">
        <v>58</v>
      </c>
      <c r="E8" s="3">
        <v>9</v>
      </c>
    </row>
    <row r="9" spans="2:14" outlineLevel="1" collapsed="1" x14ac:dyDescent="0.3">
      <c r="B9" s="2"/>
      <c r="C9" s="2"/>
      <c r="D9" s="5" t="s">
        <v>122</v>
      </c>
      <c r="E9" s="3">
        <f>SUBTOTAL(9,E8:E8)</f>
        <v>9</v>
      </c>
    </row>
    <row r="10" spans="2:14" hidden="1" outlineLevel="2" x14ac:dyDescent="0.3">
      <c r="B10" s="2" t="s">
        <v>55</v>
      </c>
      <c r="C10" s="2" t="s">
        <v>12</v>
      </c>
      <c r="D10" s="2" t="s">
        <v>56</v>
      </c>
      <c r="E10" s="3">
        <v>635</v>
      </c>
    </row>
    <row r="11" spans="2:14" hidden="1" outlineLevel="2" x14ac:dyDescent="0.3">
      <c r="B11" s="2" t="s">
        <v>64</v>
      </c>
      <c r="C11" s="2" t="s">
        <v>12</v>
      </c>
      <c r="D11" s="2" t="s">
        <v>56</v>
      </c>
      <c r="E11" s="3">
        <v>880</v>
      </c>
    </row>
    <row r="12" spans="2:14" hidden="1" outlineLevel="2" x14ac:dyDescent="0.3">
      <c r="B12" s="2" t="s">
        <v>65</v>
      </c>
      <c r="C12" s="2" t="s">
        <v>12</v>
      </c>
      <c r="D12" s="2" t="s">
        <v>56</v>
      </c>
      <c r="E12" s="3">
        <v>750</v>
      </c>
    </row>
    <row r="13" spans="2:14" hidden="1" outlineLevel="2" x14ac:dyDescent="0.3">
      <c r="B13" s="2" t="s">
        <v>95</v>
      </c>
      <c r="C13" s="2" t="s">
        <v>12</v>
      </c>
      <c r="D13" s="2" t="s">
        <v>56</v>
      </c>
      <c r="E13" s="3">
        <v>3497.63</v>
      </c>
    </row>
    <row r="14" spans="2:14" outlineLevel="1" collapsed="1" x14ac:dyDescent="0.3">
      <c r="B14" s="2"/>
      <c r="C14" s="2"/>
      <c r="D14" s="5" t="s">
        <v>123</v>
      </c>
      <c r="E14" s="3">
        <f>SUBTOTAL(9,E10:E13)</f>
        <v>5762.63</v>
      </c>
    </row>
    <row r="15" spans="2:14" hidden="1" outlineLevel="2" x14ac:dyDescent="0.3">
      <c r="B15" s="2" t="s">
        <v>70</v>
      </c>
      <c r="C15" s="2" t="s">
        <v>12</v>
      </c>
      <c r="D15" s="2" t="s">
        <v>71</v>
      </c>
      <c r="E15" s="3">
        <v>20.73</v>
      </c>
    </row>
    <row r="16" spans="2:14" hidden="1" outlineLevel="2" x14ac:dyDescent="0.3">
      <c r="B16" s="2" t="s">
        <v>101</v>
      </c>
      <c r="C16" s="2" t="s">
        <v>12</v>
      </c>
      <c r="D16" s="2" t="s">
        <v>71</v>
      </c>
      <c r="E16" s="3">
        <v>3.02</v>
      </c>
    </row>
    <row r="17" spans="2:5" hidden="1" outlineLevel="2" x14ac:dyDescent="0.3">
      <c r="B17" s="2" t="s">
        <v>111</v>
      </c>
      <c r="C17" s="2" t="s">
        <v>12</v>
      </c>
      <c r="D17" s="2" t="s">
        <v>71</v>
      </c>
      <c r="E17" s="3">
        <v>72.64</v>
      </c>
    </row>
    <row r="18" spans="2:5" outlineLevel="1" collapsed="1" x14ac:dyDescent="0.3">
      <c r="B18" s="2"/>
      <c r="C18" s="2"/>
      <c r="D18" s="5" t="s">
        <v>124</v>
      </c>
      <c r="E18" s="3">
        <f>SUBTOTAL(9,E15:E17)</f>
        <v>96.39</v>
      </c>
    </row>
    <row r="19" spans="2:5" hidden="1" outlineLevel="2" x14ac:dyDescent="0.3">
      <c r="B19" s="2" t="s">
        <v>92</v>
      </c>
      <c r="C19" s="2" t="s">
        <v>12</v>
      </c>
      <c r="D19" s="2" t="s">
        <v>94</v>
      </c>
      <c r="E19" s="3">
        <v>474.7</v>
      </c>
    </row>
    <row r="20" spans="2:5" outlineLevel="1" collapsed="1" x14ac:dyDescent="0.3">
      <c r="B20" s="2"/>
      <c r="C20" s="2"/>
      <c r="D20" s="5" t="s">
        <v>125</v>
      </c>
      <c r="E20" s="3">
        <f>SUBTOTAL(9,E19:E19)</f>
        <v>474.7</v>
      </c>
    </row>
    <row r="21" spans="2:5" hidden="1" outlineLevel="2" x14ac:dyDescent="0.3">
      <c r="B21" s="2" t="s">
        <v>55</v>
      </c>
      <c r="C21" s="2" t="s">
        <v>12</v>
      </c>
      <c r="D21" s="2" t="s">
        <v>57</v>
      </c>
      <c r="E21" s="3">
        <v>735.83</v>
      </c>
    </row>
    <row r="22" spans="2:5" hidden="1" outlineLevel="2" x14ac:dyDescent="0.3">
      <c r="B22" s="2" t="s">
        <v>116</v>
      </c>
      <c r="C22" s="2" t="s">
        <v>12</v>
      </c>
      <c r="D22" s="2" t="s">
        <v>57</v>
      </c>
      <c r="E22" s="3">
        <v>116.98</v>
      </c>
    </row>
    <row r="23" spans="2:5" outlineLevel="1" collapsed="1" x14ac:dyDescent="0.3">
      <c r="B23" s="2"/>
      <c r="C23" s="2"/>
      <c r="D23" s="5" t="s">
        <v>126</v>
      </c>
      <c r="E23" s="3">
        <f>SUBTOTAL(9,E21:E22)</f>
        <v>852.81000000000006</v>
      </c>
    </row>
    <row r="24" spans="2:5" hidden="1" outlineLevel="2" x14ac:dyDescent="0.3">
      <c r="B24" s="2" t="s">
        <v>70</v>
      </c>
      <c r="C24" s="2" t="s">
        <v>12</v>
      </c>
      <c r="D24" s="2" t="s">
        <v>72</v>
      </c>
      <c r="E24" s="3">
        <v>3285</v>
      </c>
    </row>
    <row r="25" spans="2:5" hidden="1" outlineLevel="2" x14ac:dyDescent="0.3">
      <c r="B25" s="2" t="s">
        <v>95</v>
      </c>
      <c r="C25" s="2" t="s">
        <v>12</v>
      </c>
      <c r="D25" s="2" t="s">
        <v>72</v>
      </c>
      <c r="E25" s="3">
        <v>100</v>
      </c>
    </row>
    <row r="26" spans="2:5" outlineLevel="1" collapsed="1" x14ac:dyDescent="0.3">
      <c r="B26" s="2"/>
      <c r="C26" s="2"/>
      <c r="D26" s="5" t="s">
        <v>127</v>
      </c>
      <c r="E26" s="3">
        <f>SUBTOTAL(9,E24:E25)</f>
        <v>3385</v>
      </c>
    </row>
    <row r="27" spans="2:5" hidden="1" outlineLevel="2" x14ac:dyDescent="0.3">
      <c r="B27" s="2" t="s">
        <v>112</v>
      </c>
      <c r="C27" s="2" t="s">
        <v>12</v>
      </c>
      <c r="D27" s="2" t="s">
        <v>114</v>
      </c>
      <c r="E27" s="3">
        <v>980</v>
      </c>
    </row>
    <row r="28" spans="2:5" hidden="1" outlineLevel="2" x14ac:dyDescent="0.3">
      <c r="B28" s="2" t="s">
        <v>112</v>
      </c>
      <c r="C28" s="2" t="s">
        <v>12</v>
      </c>
      <c r="D28" s="2" t="s">
        <v>114</v>
      </c>
      <c r="E28" s="3">
        <v>55</v>
      </c>
    </row>
    <row r="29" spans="2:5" hidden="1" outlineLevel="2" x14ac:dyDescent="0.3">
      <c r="B29" s="2" t="s">
        <v>112</v>
      </c>
      <c r="C29" s="2" t="s">
        <v>12</v>
      </c>
      <c r="D29" s="2" t="s">
        <v>114</v>
      </c>
      <c r="E29" s="3">
        <v>485</v>
      </c>
    </row>
    <row r="30" spans="2:5" outlineLevel="1" collapsed="1" x14ac:dyDescent="0.3">
      <c r="B30" s="2"/>
      <c r="C30" s="2"/>
      <c r="D30" s="5" t="s">
        <v>128</v>
      </c>
      <c r="E30" s="3">
        <f>SUBTOTAL(9,E27:E29)</f>
        <v>1520</v>
      </c>
    </row>
    <row r="31" spans="2:5" hidden="1" outlineLevel="2" x14ac:dyDescent="0.3">
      <c r="B31" s="2" t="s">
        <v>92</v>
      </c>
      <c r="C31" s="2" t="s">
        <v>12</v>
      </c>
      <c r="D31" s="2" t="s">
        <v>93</v>
      </c>
      <c r="E31" s="3">
        <v>501</v>
      </c>
    </row>
    <row r="32" spans="2:5" outlineLevel="1" collapsed="1" x14ac:dyDescent="0.3">
      <c r="B32" s="2"/>
      <c r="C32" s="2"/>
      <c r="D32" s="5" t="s">
        <v>129</v>
      </c>
      <c r="E32" s="3">
        <f>SUBTOTAL(9,E31:E31)</f>
        <v>501</v>
      </c>
    </row>
    <row r="33" spans="2:5" hidden="1" outlineLevel="2" x14ac:dyDescent="0.3">
      <c r="B33" s="2" t="s">
        <v>112</v>
      </c>
      <c r="C33" s="2" t="s">
        <v>12</v>
      </c>
      <c r="D33" s="2" t="s">
        <v>113</v>
      </c>
      <c r="E33" s="3">
        <v>300</v>
      </c>
    </row>
    <row r="34" spans="2:5" hidden="1" outlineLevel="2" x14ac:dyDescent="0.3">
      <c r="B34" s="2" t="s">
        <v>112</v>
      </c>
      <c r="C34" s="2" t="s">
        <v>12</v>
      </c>
      <c r="D34" s="2" t="s">
        <v>113</v>
      </c>
      <c r="E34" s="3">
        <v>300</v>
      </c>
    </row>
    <row r="35" spans="2:5" outlineLevel="1" collapsed="1" x14ac:dyDescent="0.3">
      <c r="B35" s="2"/>
      <c r="C35" s="2"/>
      <c r="D35" s="5" t="s">
        <v>130</v>
      </c>
      <c r="E35" s="3">
        <f>SUBTOTAL(9,E33:E34)</f>
        <v>600</v>
      </c>
    </row>
    <row r="36" spans="2:5" hidden="1" outlineLevel="2" x14ac:dyDescent="0.3">
      <c r="B36" s="2" t="s">
        <v>27</v>
      </c>
      <c r="C36" s="2" t="s">
        <v>12</v>
      </c>
      <c r="D36" s="2" t="s">
        <v>29</v>
      </c>
      <c r="E36" s="3">
        <v>2000</v>
      </c>
    </row>
    <row r="37" spans="2:5" hidden="1" outlineLevel="2" x14ac:dyDescent="0.3">
      <c r="B37" s="2" t="s">
        <v>36</v>
      </c>
      <c r="C37" s="2" t="s">
        <v>12</v>
      </c>
      <c r="D37" s="2" t="s">
        <v>29</v>
      </c>
      <c r="E37" s="3">
        <v>30</v>
      </c>
    </row>
    <row r="38" spans="2:5" hidden="1" outlineLevel="2" x14ac:dyDescent="0.3">
      <c r="B38" s="2" t="s">
        <v>36</v>
      </c>
      <c r="C38" s="2" t="s">
        <v>12</v>
      </c>
      <c r="D38" s="2" t="s">
        <v>29</v>
      </c>
      <c r="E38" s="3">
        <v>590</v>
      </c>
    </row>
    <row r="39" spans="2:5" hidden="1" outlineLevel="2" x14ac:dyDescent="0.3">
      <c r="B39" s="2" t="s">
        <v>41</v>
      </c>
      <c r="C39" s="2" t="s">
        <v>12</v>
      </c>
      <c r="D39" s="2" t="s">
        <v>29</v>
      </c>
      <c r="E39" s="3">
        <v>75</v>
      </c>
    </row>
    <row r="40" spans="2:5" hidden="1" outlineLevel="2" x14ac:dyDescent="0.3">
      <c r="B40" s="2" t="s">
        <v>43</v>
      </c>
      <c r="C40" s="2" t="s">
        <v>12</v>
      </c>
      <c r="D40" s="2" t="s">
        <v>29</v>
      </c>
      <c r="E40" s="3">
        <v>656</v>
      </c>
    </row>
    <row r="41" spans="2:5" hidden="1" outlineLevel="2" x14ac:dyDescent="0.3">
      <c r="B41" s="2" t="s">
        <v>44</v>
      </c>
      <c r="C41" s="2" t="s">
        <v>12</v>
      </c>
      <c r="D41" s="2" t="s">
        <v>29</v>
      </c>
      <c r="E41" s="3">
        <v>45</v>
      </c>
    </row>
    <row r="42" spans="2:5" hidden="1" outlineLevel="2" x14ac:dyDescent="0.3">
      <c r="B42" s="2" t="s">
        <v>44</v>
      </c>
      <c r="C42" s="2" t="s">
        <v>12</v>
      </c>
      <c r="D42" s="2" t="s">
        <v>29</v>
      </c>
      <c r="E42" s="3">
        <v>20</v>
      </c>
    </row>
    <row r="43" spans="2:5" hidden="1" outlineLevel="2" x14ac:dyDescent="0.3">
      <c r="B43" s="2" t="s">
        <v>44</v>
      </c>
      <c r="C43" s="2" t="s">
        <v>12</v>
      </c>
      <c r="D43" s="2" t="s">
        <v>29</v>
      </c>
      <c r="E43" s="3">
        <v>10</v>
      </c>
    </row>
    <row r="44" spans="2:5" hidden="1" outlineLevel="2" x14ac:dyDescent="0.3">
      <c r="B44" s="2" t="s">
        <v>44</v>
      </c>
      <c r="C44" s="2" t="s">
        <v>12</v>
      </c>
      <c r="D44" s="2" t="s">
        <v>29</v>
      </c>
      <c r="E44" s="3">
        <v>20</v>
      </c>
    </row>
    <row r="45" spans="2:5" hidden="1" outlineLevel="2" x14ac:dyDescent="0.3">
      <c r="B45" s="2" t="s">
        <v>44</v>
      </c>
      <c r="C45" s="2" t="s">
        <v>12</v>
      </c>
      <c r="D45" s="2" t="s">
        <v>29</v>
      </c>
      <c r="E45" s="3">
        <v>20</v>
      </c>
    </row>
    <row r="46" spans="2:5" hidden="1" outlineLevel="2" x14ac:dyDescent="0.3">
      <c r="B46" s="2" t="s">
        <v>44</v>
      </c>
      <c r="C46" s="2" t="s">
        <v>12</v>
      </c>
      <c r="D46" s="2" t="s">
        <v>29</v>
      </c>
      <c r="E46" s="3">
        <v>40</v>
      </c>
    </row>
    <row r="47" spans="2:5" hidden="1" outlineLevel="2" x14ac:dyDescent="0.3">
      <c r="B47" s="2" t="s">
        <v>44</v>
      </c>
      <c r="C47" s="2" t="s">
        <v>12</v>
      </c>
      <c r="D47" s="2" t="s">
        <v>29</v>
      </c>
      <c r="E47" s="3">
        <v>575</v>
      </c>
    </row>
    <row r="48" spans="2:5" hidden="1" outlineLevel="2" x14ac:dyDescent="0.3">
      <c r="B48" s="2" t="s">
        <v>44</v>
      </c>
      <c r="C48" s="2" t="s">
        <v>12</v>
      </c>
      <c r="D48" s="2" t="s">
        <v>29</v>
      </c>
      <c r="E48" s="3">
        <v>110</v>
      </c>
    </row>
    <row r="49" spans="2:5" hidden="1" outlineLevel="2" x14ac:dyDescent="0.3">
      <c r="B49" s="2" t="s">
        <v>44</v>
      </c>
      <c r="C49" s="2" t="s">
        <v>12</v>
      </c>
      <c r="D49" s="2" t="s">
        <v>29</v>
      </c>
      <c r="E49" s="3">
        <v>20</v>
      </c>
    </row>
    <row r="50" spans="2:5" hidden="1" outlineLevel="2" x14ac:dyDescent="0.3">
      <c r="B50" s="2" t="s">
        <v>47</v>
      </c>
      <c r="C50" s="2" t="s">
        <v>12</v>
      </c>
      <c r="D50" s="2" t="s">
        <v>29</v>
      </c>
      <c r="E50" s="3">
        <v>10</v>
      </c>
    </row>
    <row r="51" spans="2:5" hidden="1" outlineLevel="2" x14ac:dyDescent="0.3">
      <c r="B51" s="2" t="s">
        <v>55</v>
      </c>
      <c r="C51" s="2" t="s">
        <v>12</v>
      </c>
      <c r="D51" s="2" t="s">
        <v>29</v>
      </c>
      <c r="E51" s="3">
        <v>411</v>
      </c>
    </row>
    <row r="52" spans="2:5" hidden="1" outlineLevel="2" x14ac:dyDescent="0.3">
      <c r="B52" s="2" t="s">
        <v>87</v>
      </c>
      <c r="C52" s="2" t="s">
        <v>12</v>
      </c>
      <c r="D52" s="2" t="s">
        <v>29</v>
      </c>
      <c r="E52" s="3">
        <v>856</v>
      </c>
    </row>
    <row r="53" spans="2:5" hidden="1" outlineLevel="2" x14ac:dyDescent="0.3">
      <c r="B53" s="2" t="s">
        <v>102</v>
      </c>
      <c r="C53" s="2" t="s">
        <v>12</v>
      </c>
      <c r="D53" s="2" t="s">
        <v>29</v>
      </c>
      <c r="E53" s="3">
        <v>315.62</v>
      </c>
    </row>
    <row r="54" spans="2:5" outlineLevel="1" collapsed="1" x14ac:dyDescent="0.3">
      <c r="B54" s="2"/>
      <c r="C54" s="2"/>
      <c r="D54" s="5" t="s">
        <v>131</v>
      </c>
      <c r="E54" s="3">
        <f>SUBTOTAL(9,E36:E53)</f>
        <v>5803.62</v>
      </c>
    </row>
    <row r="55" spans="2:5" hidden="1" outlineLevel="2" x14ac:dyDescent="0.3">
      <c r="B55" s="2" t="s">
        <v>33</v>
      </c>
      <c r="C55" s="2" t="s">
        <v>12</v>
      </c>
      <c r="D55" s="2" t="s">
        <v>34</v>
      </c>
      <c r="E55" s="3">
        <v>100</v>
      </c>
    </row>
    <row r="56" spans="2:5" hidden="1" outlineLevel="2" x14ac:dyDescent="0.3">
      <c r="B56" s="2" t="s">
        <v>41</v>
      </c>
      <c r="C56" s="2" t="s">
        <v>12</v>
      </c>
      <c r="D56" s="2" t="s">
        <v>34</v>
      </c>
      <c r="E56" s="3">
        <v>150</v>
      </c>
    </row>
    <row r="57" spans="2:5" hidden="1" outlineLevel="2" x14ac:dyDescent="0.3">
      <c r="B57" s="2" t="s">
        <v>41</v>
      </c>
      <c r="C57" s="2" t="s">
        <v>12</v>
      </c>
      <c r="D57" s="2" t="s">
        <v>34</v>
      </c>
      <c r="E57" s="3">
        <v>572</v>
      </c>
    </row>
    <row r="58" spans="2:5" hidden="1" outlineLevel="2" x14ac:dyDescent="0.3">
      <c r="B58" s="2" t="s">
        <v>43</v>
      </c>
      <c r="C58" s="2" t="s">
        <v>12</v>
      </c>
      <c r="D58" s="2" t="s">
        <v>34</v>
      </c>
      <c r="E58" s="3">
        <v>392.05</v>
      </c>
    </row>
    <row r="59" spans="2:5" hidden="1" outlineLevel="2" x14ac:dyDescent="0.3">
      <c r="B59" s="2" t="s">
        <v>43</v>
      </c>
      <c r="C59" s="2" t="s">
        <v>12</v>
      </c>
      <c r="D59" s="2" t="s">
        <v>34</v>
      </c>
      <c r="E59" s="3">
        <v>700</v>
      </c>
    </row>
    <row r="60" spans="2:5" hidden="1" outlineLevel="2" x14ac:dyDescent="0.3">
      <c r="B60" s="2" t="s">
        <v>43</v>
      </c>
      <c r="C60" s="2" t="s">
        <v>12</v>
      </c>
      <c r="D60" s="2" t="s">
        <v>34</v>
      </c>
      <c r="E60" s="3">
        <v>50</v>
      </c>
    </row>
    <row r="61" spans="2:5" hidden="1" outlineLevel="2" x14ac:dyDescent="0.3">
      <c r="B61" s="2" t="s">
        <v>44</v>
      </c>
      <c r="C61" s="2" t="s">
        <v>12</v>
      </c>
      <c r="D61" s="2" t="s">
        <v>34</v>
      </c>
      <c r="E61" s="3">
        <v>150</v>
      </c>
    </row>
    <row r="62" spans="2:5" hidden="1" outlineLevel="2" x14ac:dyDescent="0.3">
      <c r="B62" s="2" t="s">
        <v>44</v>
      </c>
      <c r="C62" s="2" t="s">
        <v>12</v>
      </c>
      <c r="D62" s="2" t="s">
        <v>34</v>
      </c>
      <c r="E62" s="3">
        <v>150</v>
      </c>
    </row>
    <row r="63" spans="2:5" hidden="1" outlineLevel="2" x14ac:dyDescent="0.3">
      <c r="B63" s="2" t="s">
        <v>44</v>
      </c>
      <c r="C63" s="2" t="s">
        <v>12</v>
      </c>
      <c r="D63" s="2" t="s">
        <v>34</v>
      </c>
      <c r="E63" s="3">
        <v>100</v>
      </c>
    </row>
    <row r="64" spans="2:5" hidden="1" outlineLevel="2" x14ac:dyDescent="0.3">
      <c r="B64" s="2" t="s">
        <v>44</v>
      </c>
      <c r="C64" s="2" t="s">
        <v>12</v>
      </c>
      <c r="D64" s="2" t="s">
        <v>34</v>
      </c>
      <c r="E64" s="3">
        <v>6</v>
      </c>
    </row>
    <row r="65" spans="2:5" hidden="1" outlineLevel="2" x14ac:dyDescent="0.3">
      <c r="B65" s="2" t="s">
        <v>47</v>
      </c>
      <c r="C65" s="2" t="s">
        <v>12</v>
      </c>
      <c r="D65" s="2" t="s">
        <v>34</v>
      </c>
      <c r="E65" s="3">
        <v>72</v>
      </c>
    </row>
    <row r="66" spans="2:5" hidden="1" outlineLevel="2" x14ac:dyDescent="0.3">
      <c r="B66" s="2" t="s">
        <v>55</v>
      </c>
      <c r="C66" s="2" t="s">
        <v>12</v>
      </c>
      <c r="D66" s="2" t="s">
        <v>34</v>
      </c>
      <c r="E66" s="3">
        <v>110</v>
      </c>
    </row>
    <row r="67" spans="2:5" hidden="1" outlineLevel="2" x14ac:dyDescent="0.3">
      <c r="B67" s="2" t="s">
        <v>100</v>
      </c>
      <c r="C67" s="2" t="s">
        <v>12</v>
      </c>
      <c r="D67" s="2" t="s">
        <v>34</v>
      </c>
      <c r="E67" s="3">
        <v>420</v>
      </c>
    </row>
    <row r="68" spans="2:5" hidden="1" outlineLevel="2" x14ac:dyDescent="0.3">
      <c r="B68" s="2" t="s">
        <v>100</v>
      </c>
      <c r="C68" s="2" t="s">
        <v>12</v>
      </c>
      <c r="D68" s="2" t="s">
        <v>34</v>
      </c>
      <c r="E68" s="3">
        <v>564.25</v>
      </c>
    </row>
    <row r="69" spans="2:5" hidden="1" outlineLevel="2" x14ac:dyDescent="0.3">
      <c r="B69" s="2" t="s">
        <v>112</v>
      </c>
      <c r="C69" s="2" t="s">
        <v>12</v>
      </c>
      <c r="D69" s="2" t="s">
        <v>34</v>
      </c>
      <c r="E69" s="3">
        <v>40</v>
      </c>
    </row>
    <row r="70" spans="2:5" outlineLevel="1" collapsed="1" x14ac:dyDescent="0.3">
      <c r="B70" s="2"/>
      <c r="C70" s="2"/>
      <c r="D70" s="5" t="s">
        <v>132</v>
      </c>
      <c r="E70" s="3">
        <f>SUBTOTAL(9,E55:E69)</f>
        <v>3576.3</v>
      </c>
    </row>
    <row r="71" spans="2:5" hidden="1" outlineLevel="2" x14ac:dyDescent="0.3">
      <c r="B71" s="2" t="s">
        <v>13</v>
      </c>
      <c r="C71" s="2" t="s">
        <v>12</v>
      </c>
      <c r="D71" s="2" t="s">
        <v>14</v>
      </c>
      <c r="E71" s="3">
        <v>71.680000000000007</v>
      </c>
    </row>
    <row r="72" spans="2:5" hidden="1" outlineLevel="2" x14ac:dyDescent="0.3">
      <c r="B72" s="2" t="s">
        <v>13</v>
      </c>
      <c r="C72" s="2" t="s">
        <v>12</v>
      </c>
      <c r="D72" s="2" t="s">
        <v>14</v>
      </c>
      <c r="E72" s="3">
        <v>69.959999999999994</v>
      </c>
    </row>
    <row r="73" spans="2:5" hidden="1" outlineLevel="2" x14ac:dyDescent="0.3">
      <c r="B73" s="2" t="s">
        <v>13</v>
      </c>
      <c r="C73" s="2" t="s">
        <v>12</v>
      </c>
      <c r="D73" s="2" t="s">
        <v>14</v>
      </c>
      <c r="E73" s="3">
        <v>69.959999999999994</v>
      </c>
    </row>
    <row r="74" spans="2:5" hidden="1" outlineLevel="2" x14ac:dyDescent="0.3">
      <c r="B74" s="2" t="s">
        <v>13</v>
      </c>
      <c r="C74" s="2" t="s">
        <v>12</v>
      </c>
      <c r="D74" s="2" t="s">
        <v>14</v>
      </c>
      <c r="E74" s="3">
        <v>62.58</v>
      </c>
    </row>
    <row r="75" spans="2:5" hidden="1" outlineLevel="2" x14ac:dyDescent="0.3">
      <c r="B75" s="2" t="s">
        <v>13</v>
      </c>
      <c r="C75" s="2" t="s">
        <v>12</v>
      </c>
      <c r="D75" s="2" t="s">
        <v>14</v>
      </c>
      <c r="E75" s="3">
        <v>62.5</v>
      </c>
    </row>
    <row r="76" spans="2:5" hidden="1" outlineLevel="2" x14ac:dyDescent="0.3">
      <c r="B76" s="2" t="s">
        <v>13</v>
      </c>
      <c r="C76" s="2" t="s">
        <v>12</v>
      </c>
      <c r="D76" s="2" t="s">
        <v>14</v>
      </c>
      <c r="E76" s="3">
        <v>60</v>
      </c>
    </row>
    <row r="77" spans="2:5" hidden="1" outlineLevel="2" x14ac:dyDescent="0.3">
      <c r="B77" s="2" t="s">
        <v>13</v>
      </c>
      <c r="C77" s="2" t="s">
        <v>12</v>
      </c>
      <c r="D77" s="2" t="s">
        <v>14</v>
      </c>
      <c r="E77" s="3">
        <v>59.21</v>
      </c>
    </row>
    <row r="78" spans="2:5" hidden="1" outlineLevel="2" x14ac:dyDescent="0.3">
      <c r="B78" s="2" t="s">
        <v>13</v>
      </c>
      <c r="C78" s="2" t="s">
        <v>12</v>
      </c>
      <c r="D78" s="2" t="s">
        <v>14</v>
      </c>
      <c r="E78" s="3">
        <v>48.18</v>
      </c>
    </row>
    <row r="79" spans="2:5" hidden="1" outlineLevel="2" x14ac:dyDescent="0.3">
      <c r="B79" s="2" t="s">
        <v>51</v>
      </c>
      <c r="C79" s="2" t="s">
        <v>12</v>
      </c>
      <c r="D79" s="2" t="s">
        <v>14</v>
      </c>
      <c r="E79" s="3">
        <v>117.69</v>
      </c>
    </row>
    <row r="80" spans="2:5" outlineLevel="1" collapsed="1" x14ac:dyDescent="0.3">
      <c r="B80" s="2"/>
      <c r="C80" s="2"/>
      <c r="D80" s="5" t="s">
        <v>133</v>
      </c>
      <c r="E80" s="3">
        <f>SUBTOTAL(9,E71:E79)</f>
        <v>621.76</v>
      </c>
    </row>
    <row r="81" spans="2:5" hidden="1" outlineLevel="2" x14ac:dyDescent="0.3">
      <c r="B81" s="2" t="s">
        <v>19</v>
      </c>
      <c r="C81" s="2" t="s">
        <v>12</v>
      </c>
      <c r="D81" s="2" t="s">
        <v>20</v>
      </c>
      <c r="E81" s="3">
        <v>60</v>
      </c>
    </row>
    <row r="82" spans="2:5" hidden="1" outlineLevel="2" x14ac:dyDescent="0.3">
      <c r="B82" s="2" t="s">
        <v>33</v>
      </c>
      <c r="C82" s="2" t="s">
        <v>12</v>
      </c>
      <c r="D82" s="2" t="s">
        <v>20</v>
      </c>
      <c r="E82" s="3">
        <v>30</v>
      </c>
    </row>
    <row r="83" spans="2:5" hidden="1" outlineLevel="2" x14ac:dyDescent="0.3">
      <c r="B83" s="2" t="s">
        <v>33</v>
      </c>
      <c r="C83" s="2" t="s">
        <v>12</v>
      </c>
      <c r="D83" s="2" t="s">
        <v>20</v>
      </c>
      <c r="E83" s="3">
        <v>95</v>
      </c>
    </row>
    <row r="84" spans="2:5" hidden="1" outlineLevel="2" x14ac:dyDescent="0.3">
      <c r="B84" s="2" t="s">
        <v>36</v>
      </c>
      <c r="C84" s="2" t="s">
        <v>12</v>
      </c>
      <c r="D84" s="2" t="s">
        <v>20</v>
      </c>
      <c r="E84" s="3">
        <v>75</v>
      </c>
    </row>
    <row r="85" spans="2:5" hidden="1" outlineLevel="2" x14ac:dyDescent="0.3">
      <c r="B85" s="2" t="s">
        <v>41</v>
      </c>
      <c r="C85" s="2" t="s">
        <v>12</v>
      </c>
      <c r="D85" s="2" t="s">
        <v>20</v>
      </c>
      <c r="E85" s="3">
        <v>615</v>
      </c>
    </row>
    <row r="86" spans="2:5" hidden="1" outlineLevel="2" x14ac:dyDescent="0.3">
      <c r="B86" s="2" t="s">
        <v>44</v>
      </c>
      <c r="C86" s="2" t="s">
        <v>12</v>
      </c>
      <c r="D86" s="2" t="s">
        <v>20</v>
      </c>
      <c r="E86" s="3">
        <v>385</v>
      </c>
    </row>
    <row r="87" spans="2:5" hidden="1" outlineLevel="2" x14ac:dyDescent="0.3">
      <c r="B87" s="2" t="s">
        <v>44</v>
      </c>
      <c r="C87" s="2" t="s">
        <v>12</v>
      </c>
      <c r="D87" s="2" t="s">
        <v>20</v>
      </c>
      <c r="E87" s="3">
        <v>75</v>
      </c>
    </row>
    <row r="88" spans="2:5" hidden="1" outlineLevel="2" x14ac:dyDescent="0.3">
      <c r="B88" s="2" t="s">
        <v>47</v>
      </c>
      <c r="C88" s="2" t="s">
        <v>12</v>
      </c>
      <c r="D88" s="2" t="s">
        <v>20</v>
      </c>
      <c r="E88" s="3">
        <v>160</v>
      </c>
    </row>
    <row r="89" spans="2:5" hidden="1" outlineLevel="2" x14ac:dyDescent="0.3">
      <c r="B89" s="2" t="s">
        <v>51</v>
      </c>
      <c r="C89" s="2" t="s">
        <v>12</v>
      </c>
      <c r="D89" s="2" t="s">
        <v>20</v>
      </c>
      <c r="E89" s="3">
        <v>130</v>
      </c>
    </row>
    <row r="90" spans="2:5" hidden="1" outlineLevel="2" x14ac:dyDescent="0.3">
      <c r="B90" s="2" t="s">
        <v>55</v>
      </c>
      <c r="C90" s="2" t="s">
        <v>12</v>
      </c>
      <c r="D90" s="2" t="s">
        <v>20</v>
      </c>
      <c r="E90" s="3">
        <v>180</v>
      </c>
    </row>
    <row r="91" spans="2:5" hidden="1" outlineLevel="2" x14ac:dyDescent="0.3">
      <c r="B91" s="2" t="s">
        <v>64</v>
      </c>
      <c r="C91" s="2" t="s">
        <v>12</v>
      </c>
      <c r="D91" s="2" t="s">
        <v>20</v>
      </c>
      <c r="E91" s="3">
        <v>210</v>
      </c>
    </row>
    <row r="92" spans="2:5" hidden="1" outlineLevel="2" x14ac:dyDescent="0.3">
      <c r="B92" s="2" t="s">
        <v>100</v>
      </c>
      <c r="C92" s="2" t="s">
        <v>12</v>
      </c>
      <c r="D92" s="2" t="s">
        <v>20</v>
      </c>
      <c r="E92" s="3">
        <v>10</v>
      </c>
    </row>
    <row r="93" spans="2:5" outlineLevel="1" collapsed="1" x14ac:dyDescent="0.3">
      <c r="B93" s="2"/>
      <c r="C93" s="2"/>
      <c r="D93" s="5" t="s">
        <v>134</v>
      </c>
      <c r="E93" s="3">
        <f>SUBTOTAL(9,E81:E92)</f>
        <v>2025</v>
      </c>
    </row>
    <row r="94" spans="2:5" hidden="1" outlineLevel="2" x14ac:dyDescent="0.3">
      <c r="B94" s="2" t="s">
        <v>11</v>
      </c>
      <c r="C94" s="2" t="s">
        <v>12</v>
      </c>
      <c r="D94" s="2" t="s">
        <v>7</v>
      </c>
      <c r="E94" s="3">
        <v>50</v>
      </c>
    </row>
    <row r="95" spans="2:5" hidden="1" outlineLevel="2" x14ac:dyDescent="0.3">
      <c r="B95" s="2" t="s">
        <v>11</v>
      </c>
      <c r="C95" s="2" t="s">
        <v>12</v>
      </c>
      <c r="D95" s="2" t="s">
        <v>7</v>
      </c>
      <c r="E95" s="3">
        <v>25</v>
      </c>
    </row>
    <row r="96" spans="2:5" hidden="1" outlineLevel="2" x14ac:dyDescent="0.3">
      <c r="B96" s="2" t="s">
        <v>11</v>
      </c>
      <c r="C96" s="2" t="s">
        <v>12</v>
      </c>
      <c r="D96" s="2" t="s">
        <v>7</v>
      </c>
      <c r="E96" s="3">
        <v>25</v>
      </c>
    </row>
    <row r="97" spans="2:5" hidden="1" outlineLevel="2" x14ac:dyDescent="0.3">
      <c r="B97" s="2" t="s">
        <v>11</v>
      </c>
      <c r="C97" s="2" t="s">
        <v>12</v>
      </c>
      <c r="D97" s="2" t="s">
        <v>7</v>
      </c>
      <c r="E97" s="3">
        <v>25</v>
      </c>
    </row>
    <row r="98" spans="2:5" hidden="1" outlineLevel="2" x14ac:dyDescent="0.3">
      <c r="B98" s="2" t="s">
        <v>70</v>
      </c>
      <c r="C98" s="2" t="s">
        <v>12</v>
      </c>
      <c r="D98" s="2" t="s">
        <v>7</v>
      </c>
      <c r="E98" s="3">
        <v>340.31</v>
      </c>
    </row>
    <row r="99" spans="2:5" hidden="1" outlineLevel="2" x14ac:dyDescent="0.3">
      <c r="B99" s="2" t="s">
        <v>106</v>
      </c>
      <c r="C99" s="2" t="s">
        <v>12</v>
      </c>
      <c r="D99" s="2" t="s">
        <v>7</v>
      </c>
      <c r="E99" s="3">
        <v>2540</v>
      </c>
    </row>
    <row r="100" spans="2:5" hidden="1" outlineLevel="2" x14ac:dyDescent="0.3">
      <c r="B100" s="2" t="s">
        <v>112</v>
      </c>
      <c r="C100" s="2" t="s">
        <v>12</v>
      </c>
      <c r="D100" s="2" t="s">
        <v>7</v>
      </c>
      <c r="E100" s="3">
        <v>383.01</v>
      </c>
    </row>
    <row r="101" spans="2:5" hidden="1" outlineLevel="2" x14ac:dyDescent="0.3">
      <c r="B101" s="2" t="s">
        <v>116</v>
      </c>
      <c r="C101" s="2" t="s">
        <v>12</v>
      </c>
      <c r="D101" s="2" t="s">
        <v>7</v>
      </c>
      <c r="E101" s="3">
        <v>560</v>
      </c>
    </row>
    <row r="102" spans="2:5" hidden="1" outlineLevel="2" x14ac:dyDescent="0.3">
      <c r="B102" s="2" t="s">
        <v>116</v>
      </c>
      <c r="C102" s="2" t="s">
        <v>12</v>
      </c>
      <c r="D102" s="2" t="s">
        <v>7</v>
      </c>
      <c r="E102" s="3">
        <v>390</v>
      </c>
    </row>
    <row r="103" spans="2:5" outlineLevel="1" collapsed="1" x14ac:dyDescent="0.3">
      <c r="B103" s="2"/>
      <c r="C103" s="2"/>
      <c r="D103" s="5" t="s">
        <v>135</v>
      </c>
      <c r="E103" s="3">
        <f>SUBTOTAL(9,E94:E102)</f>
        <v>4338.32</v>
      </c>
    </row>
    <row r="104" spans="2:5" hidden="1" outlineLevel="2" x14ac:dyDescent="0.3">
      <c r="B104" s="2" t="s">
        <v>85</v>
      </c>
      <c r="C104" s="2" t="s">
        <v>12</v>
      </c>
      <c r="D104" s="2" t="s">
        <v>84</v>
      </c>
      <c r="E104" s="3">
        <v>78</v>
      </c>
    </row>
    <row r="105" spans="2:5" hidden="1" outlineLevel="2" x14ac:dyDescent="0.3">
      <c r="B105" s="2" t="s">
        <v>85</v>
      </c>
      <c r="C105" s="2" t="s">
        <v>12</v>
      </c>
      <c r="D105" s="2" t="s">
        <v>84</v>
      </c>
      <c r="E105" s="3">
        <v>457</v>
      </c>
    </row>
    <row r="106" spans="2:5" hidden="1" outlineLevel="2" x14ac:dyDescent="0.3">
      <c r="B106" s="2" t="s">
        <v>85</v>
      </c>
      <c r="C106" s="2" t="s">
        <v>12</v>
      </c>
      <c r="D106" s="2" t="s">
        <v>84</v>
      </c>
      <c r="E106" s="3">
        <v>246</v>
      </c>
    </row>
    <row r="107" spans="2:5" hidden="1" outlineLevel="2" x14ac:dyDescent="0.3">
      <c r="B107" s="2" t="s">
        <v>85</v>
      </c>
      <c r="C107" s="2" t="s">
        <v>12</v>
      </c>
      <c r="D107" s="2" t="s">
        <v>84</v>
      </c>
      <c r="E107" s="3">
        <v>276</v>
      </c>
    </row>
    <row r="108" spans="2:5" hidden="1" outlineLevel="2" x14ac:dyDescent="0.3">
      <c r="B108" s="2" t="s">
        <v>85</v>
      </c>
      <c r="C108" s="2" t="s">
        <v>12</v>
      </c>
      <c r="D108" s="2" t="s">
        <v>84</v>
      </c>
      <c r="E108" s="3">
        <v>294</v>
      </c>
    </row>
    <row r="109" spans="2:5" hidden="1" outlineLevel="2" x14ac:dyDescent="0.3">
      <c r="B109" s="2" t="s">
        <v>85</v>
      </c>
      <c r="C109" s="2" t="s">
        <v>12</v>
      </c>
      <c r="D109" s="2" t="s">
        <v>84</v>
      </c>
      <c r="E109" s="3">
        <v>306</v>
      </c>
    </row>
    <row r="110" spans="2:5" outlineLevel="1" collapsed="1" x14ac:dyDescent="0.3">
      <c r="B110" s="2"/>
      <c r="C110" s="2"/>
      <c r="D110" s="5" t="s">
        <v>136</v>
      </c>
      <c r="E110" s="3">
        <f>SUBTOTAL(9,E104:E109)</f>
        <v>1657</v>
      </c>
    </row>
    <row r="111" spans="2:5" hidden="1" outlineLevel="2" x14ac:dyDescent="0.3">
      <c r="B111" s="2" t="s">
        <v>21</v>
      </c>
      <c r="C111" s="2" t="s">
        <v>12</v>
      </c>
      <c r="D111" s="4" t="s">
        <v>23</v>
      </c>
      <c r="E111" s="3">
        <v>727.6</v>
      </c>
    </row>
    <row r="112" spans="2:5" hidden="1" outlineLevel="2" x14ac:dyDescent="0.3">
      <c r="B112" s="2" t="s">
        <v>69</v>
      </c>
      <c r="C112" s="2" t="s">
        <v>12</v>
      </c>
      <c r="D112" s="4" t="s">
        <v>23</v>
      </c>
      <c r="E112" s="3">
        <v>655</v>
      </c>
    </row>
    <row r="113" spans="2:5" hidden="1" outlineLevel="2" x14ac:dyDescent="0.3">
      <c r="B113" s="2" t="s">
        <v>86</v>
      </c>
      <c r="C113" s="2" t="s">
        <v>12</v>
      </c>
      <c r="D113" s="4" t="s">
        <v>23</v>
      </c>
      <c r="E113" s="3">
        <v>170</v>
      </c>
    </row>
    <row r="114" spans="2:5" hidden="1" outlineLevel="2" x14ac:dyDescent="0.3">
      <c r="B114" s="2" t="s">
        <v>86</v>
      </c>
      <c r="C114" s="2" t="s">
        <v>12</v>
      </c>
      <c r="D114" s="4" t="s">
        <v>23</v>
      </c>
      <c r="E114" s="3">
        <v>247.57</v>
      </c>
    </row>
    <row r="115" spans="2:5" hidden="1" outlineLevel="2" x14ac:dyDescent="0.3">
      <c r="B115" s="2" t="s">
        <v>92</v>
      </c>
      <c r="C115" s="2" t="s">
        <v>12</v>
      </c>
      <c r="D115" s="4" t="s">
        <v>23</v>
      </c>
      <c r="E115" s="3">
        <v>411.7</v>
      </c>
    </row>
    <row r="116" spans="2:5" outlineLevel="1" collapsed="1" x14ac:dyDescent="0.3">
      <c r="B116" s="2"/>
      <c r="C116" s="2"/>
      <c r="D116" s="6" t="s">
        <v>137</v>
      </c>
      <c r="E116" s="3">
        <f>SUBTOTAL(9,E111:E115)</f>
        <v>2211.87</v>
      </c>
    </row>
    <row r="117" spans="2:5" x14ac:dyDescent="0.3">
      <c r="B117" s="2"/>
      <c r="C117" s="2"/>
      <c r="D117" s="6" t="s">
        <v>138</v>
      </c>
      <c r="E117" s="3">
        <f>SUBTOTAL(9,E6:E115)</f>
        <v>33436.349999999991</v>
      </c>
    </row>
    <row r="118" spans="2:5" x14ac:dyDescent="0.3">
      <c r="B118" s="2"/>
      <c r="C118" s="2"/>
      <c r="D118" s="2"/>
      <c r="E118" s="3"/>
    </row>
    <row r="119" spans="2:5" x14ac:dyDescent="0.3">
      <c r="B119" s="2"/>
      <c r="C119" s="2"/>
      <c r="D119" s="2"/>
      <c r="E119" s="3"/>
    </row>
    <row r="120" spans="2:5" ht="24.6" x14ac:dyDescent="0.3">
      <c r="B120" s="1" t="s">
        <v>0</v>
      </c>
      <c r="C120" s="1" t="s">
        <v>1</v>
      </c>
      <c r="D120" s="1" t="s">
        <v>2</v>
      </c>
      <c r="E120" s="1" t="s">
        <v>3</v>
      </c>
    </row>
    <row r="121" spans="2:5" hidden="1" outlineLevel="2" x14ac:dyDescent="0.3">
      <c r="B121" s="2" t="s">
        <v>4</v>
      </c>
      <c r="C121" s="2" t="s">
        <v>5</v>
      </c>
      <c r="D121" s="2" t="s">
        <v>6</v>
      </c>
      <c r="E121" s="3">
        <v>-5</v>
      </c>
    </row>
    <row r="122" spans="2:5" hidden="1" outlineLevel="2" x14ac:dyDescent="0.3">
      <c r="B122" s="2" t="s">
        <v>8</v>
      </c>
      <c r="C122" s="2" t="s">
        <v>5</v>
      </c>
      <c r="D122" s="2" t="s">
        <v>6</v>
      </c>
      <c r="E122" s="3">
        <v>-19</v>
      </c>
    </row>
    <row r="123" spans="2:5" hidden="1" outlineLevel="2" x14ac:dyDescent="0.3">
      <c r="B123" s="2" t="s">
        <v>15</v>
      </c>
      <c r="C123" s="2" t="s">
        <v>5</v>
      </c>
      <c r="D123" s="2" t="s">
        <v>6</v>
      </c>
      <c r="E123" s="3">
        <v>-60</v>
      </c>
    </row>
    <row r="124" spans="2:5" hidden="1" outlineLevel="2" x14ac:dyDescent="0.3">
      <c r="B124" s="2" t="s">
        <v>18</v>
      </c>
      <c r="C124" s="2" t="s">
        <v>5</v>
      </c>
      <c r="D124" s="2" t="s">
        <v>6</v>
      </c>
      <c r="E124" s="3">
        <v>-15</v>
      </c>
    </row>
    <row r="125" spans="2:5" hidden="1" outlineLevel="2" x14ac:dyDescent="0.3">
      <c r="B125" s="2" t="s">
        <v>54</v>
      </c>
      <c r="C125" s="2" t="s">
        <v>5</v>
      </c>
      <c r="D125" s="2" t="s">
        <v>6</v>
      </c>
      <c r="E125" s="3">
        <v>-3.5</v>
      </c>
    </row>
    <row r="126" spans="2:5" hidden="1" outlineLevel="2" x14ac:dyDescent="0.3">
      <c r="B126" s="2" t="s">
        <v>104</v>
      </c>
      <c r="C126" s="2" t="s">
        <v>5</v>
      </c>
      <c r="D126" s="2" t="s">
        <v>6</v>
      </c>
      <c r="E126" s="3">
        <v>-2</v>
      </c>
    </row>
    <row r="127" spans="2:5" outlineLevel="1" collapsed="1" x14ac:dyDescent="0.3">
      <c r="B127" s="2"/>
      <c r="C127" s="2"/>
      <c r="D127" s="5" t="s">
        <v>121</v>
      </c>
      <c r="E127" s="3">
        <f>SUBTOTAL(9,E121:E126)</f>
        <v>-104.5</v>
      </c>
    </row>
    <row r="128" spans="2:5" hidden="1" outlineLevel="2" x14ac:dyDescent="0.3">
      <c r="B128" s="2" t="s">
        <v>36</v>
      </c>
      <c r="C128" s="2" t="s">
        <v>5</v>
      </c>
      <c r="D128" s="2" t="s">
        <v>37</v>
      </c>
      <c r="E128" s="3">
        <v>-10</v>
      </c>
    </row>
    <row r="129" spans="2:5" outlineLevel="1" collapsed="1" x14ac:dyDescent="0.3">
      <c r="B129" s="2"/>
      <c r="C129" s="2"/>
      <c r="D129" s="5" t="s">
        <v>139</v>
      </c>
      <c r="E129" s="3">
        <f>SUBTOTAL(9,E128:E128)</f>
        <v>-10</v>
      </c>
    </row>
    <row r="130" spans="2:5" hidden="1" outlineLevel="2" x14ac:dyDescent="0.3">
      <c r="B130" s="2" t="s">
        <v>24</v>
      </c>
      <c r="C130" s="2" t="s">
        <v>5</v>
      </c>
      <c r="D130" s="2" t="s">
        <v>25</v>
      </c>
      <c r="E130" s="3">
        <v>-15</v>
      </c>
    </row>
    <row r="131" spans="2:5" hidden="1" outlineLevel="2" x14ac:dyDescent="0.3">
      <c r="B131" s="2" t="s">
        <v>49</v>
      </c>
      <c r="C131" s="2" t="s">
        <v>5</v>
      </c>
      <c r="D131" s="2" t="s">
        <v>25</v>
      </c>
      <c r="E131" s="3">
        <v>-15</v>
      </c>
    </row>
    <row r="132" spans="2:5" hidden="1" outlineLevel="2" x14ac:dyDescent="0.3">
      <c r="B132" s="2" t="s">
        <v>66</v>
      </c>
      <c r="C132" s="2" t="s">
        <v>5</v>
      </c>
      <c r="D132" s="2" t="s">
        <v>25</v>
      </c>
      <c r="E132" s="3">
        <v>-15</v>
      </c>
    </row>
    <row r="133" spans="2:5" hidden="1" outlineLevel="2" x14ac:dyDescent="0.3">
      <c r="B133" s="2" t="s">
        <v>83</v>
      </c>
      <c r="C133" s="2" t="s">
        <v>5</v>
      </c>
      <c r="D133" s="2" t="s">
        <v>25</v>
      </c>
      <c r="E133" s="3">
        <v>-15</v>
      </c>
    </row>
    <row r="134" spans="2:5" hidden="1" outlineLevel="2" x14ac:dyDescent="0.3">
      <c r="B134" s="2" t="s">
        <v>90</v>
      </c>
      <c r="C134" s="2" t="s">
        <v>5</v>
      </c>
      <c r="D134" s="2" t="s">
        <v>25</v>
      </c>
      <c r="E134" s="3">
        <v>-15</v>
      </c>
    </row>
    <row r="135" spans="2:5" hidden="1" outlineLevel="2" x14ac:dyDescent="0.3">
      <c r="B135" s="2" t="s">
        <v>100</v>
      </c>
      <c r="C135" s="2" t="s">
        <v>5</v>
      </c>
      <c r="D135" s="2" t="s">
        <v>25</v>
      </c>
      <c r="E135" s="3">
        <v>-15</v>
      </c>
    </row>
    <row r="136" spans="2:5" hidden="1" outlineLevel="2" x14ac:dyDescent="0.3">
      <c r="B136" s="2" t="s">
        <v>115</v>
      </c>
      <c r="C136" s="2" t="s">
        <v>5</v>
      </c>
      <c r="D136" s="2" t="s">
        <v>25</v>
      </c>
      <c r="E136" s="3">
        <v>-15</v>
      </c>
    </row>
    <row r="137" spans="2:5" outlineLevel="1" collapsed="1" x14ac:dyDescent="0.3">
      <c r="B137" s="2"/>
      <c r="C137" s="2"/>
      <c r="D137" s="5" t="s">
        <v>140</v>
      </c>
      <c r="E137" s="3">
        <f>SUBTOTAL(9,E130:E136)</f>
        <v>-105</v>
      </c>
    </row>
    <row r="138" spans="2:5" hidden="1" outlineLevel="2" x14ac:dyDescent="0.3">
      <c r="B138" s="2" t="s">
        <v>49</v>
      </c>
      <c r="C138" s="2" t="s">
        <v>5</v>
      </c>
      <c r="D138" s="2" t="s">
        <v>50</v>
      </c>
      <c r="E138" s="3">
        <v>-94.68</v>
      </c>
    </row>
    <row r="139" spans="2:5" outlineLevel="1" collapsed="1" x14ac:dyDescent="0.3">
      <c r="B139" s="2"/>
      <c r="C139" s="2"/>
      <c r="D139" s="5" t="s">
        <v>141</v>
      </c>
      <c r="E139" s="3">
        <f>SUBTOTAL(9,E138:E138)</f>
        <v>-94.68</v>
      </c>
    </row>
    <row r="140" spans="2:5" hidden="1" outlineLevel="2" x14ac:dyDescent="0.3">
      <c r="B140" s="2" t="s">
        <v>36</v>
      </c>
      <c r="C140" s="2" t="s">
        <v>5</v>
      </c>
      <c r="D140" s="2" t="s">
        <v>39</v>
      </c>
      <c r="E140" s="3">
        <v>-700</v>
      </c>
    </row>
    <row r="141" spans="2:5" outlineLevel="1" collapsed="1" x14ac:dyDescent="0.3">
      <c r="B141" s="2"/>
      <c r="C141" s="2"/>
      <c r="D141" s="5" t="s">
        <v>142</v>
      </c>
      <c r="E141" s="3">
        <f>SUBTOTAL(9,E140:E140)</f>
        <v>-700</v>
      </c>
    </row>
    <row r="142" spans="2:5" hidden="1" outlineLevel="2" x14ac:dyDescent="0.3">
      <c r="B142" s="2" t="s">
        <v>40</v>
      </c>
      <c r="C142" s="2" t="s">
        <v>5</v>
      </c>
      <c r="D142" s="2" t="s">
        <v>34</v>
      </c>
      <c r="E142" s="3">
        <v>-31.79</v>
      </c>
    </row>
    <row r="143" spans="2:5" hidden="1" outlineLevel="2" x14ac:dyDescent="0.3">
      <c r="B143" s="2" t="s">
        <v>42</v>
      </c>
      <c r="C143" s="2" t="s">
        <v>5</v>
      </c>
      <c r="D143" s="2" t="s">
        <v>34</v>
      </c>
      <c r="E143" s="3">
        <v>-62.46</v>
      </c>
    </row>
    <row r="144" spans="2:5" hidden="1" outlineLevel="2" x14ac:dyDescent="0.3">
      <c r="B144" s="2" t="s">
        <v>42</v>
      </c>
      <c r="C144" s="2" t="s">
        <v>5</v>
      </c>
      <c r="D144" s="2" t="s">
        <v>34</v>
      </c>
      <c r="E144" s="3">
        <v>-457.6</v>
      </c>
    </row>
    <row r="145" spans="2:5" hidden="1" outlineLevel="2" x14ac:dyDescent="0.3">
      <c r="B145" s="2" t="s">
        <v>47</v>
      </c>
      <c r="C145" s="2" t="s">
        <v>5</v>
      </c>
      <c r="D145" s="2" t="s">
        <v>34</v>
      </c>
      <c r="E145" s="3">
        <v>-230</v>
      </c>
    </row>
    <row r="146" spans="2:5" hidden="1" outlineLevel="2" x14ac:dyDescent="0.3">
      <c r="B146" s="2" t="s">
        <v>47</v>
      </c>
      <c r="C146" s="2" t="s">
        <v>5</v>
      </c>
      <c r="D146" s="2" t="s">
        <v>34</v>
      </c>
      <c r="E146" s="3">
        <v>-29.64</v>
      </c>
    </row>
    <row r="147" spans="2:5" outlineLevel="1" collapsed="1" x14ac:dyDescent="0.3">
      <c r="B147" s="2"/>
      <c r="C147" s="2"/>
      <c r="D147" s="5" t="s">
        <v>132</v>
      </c>
      <c r="E147" s="3">
        <f>SUBTOTAL(9,E142:E146)</f>
        <v>-811.49</v>
      </c>
    </row>
    <row r="148" spans="2:5" hidden="1" outlineLevel="2" x14ac:dyDescent="0.3">
      <c r="B148" s="2" t="s">
        <v>106</v>
      </c>
      <c r="C148" s="2" t="s">
        <v>5</v>
      </c>
      <c r="D148" s="2" t="s">
        <v>107</v>
      </c>
      <c r="E148" s="3">
        <v>-300</v>
      </c>
    </row>
    <row r="149" spans="2:5" hidden="1" outlineLevel="2" x14ac:dyDescent="0.3">
      <c r="B149" s="2" t="s">
        <v>106</v>
      </c>
      <c r="C149" s="2" t="s">
        <v>5</v>
      </c>
      <c r="D149" s="2" t="s">
        <v>107</v>
      </c>
      <c r="E149" s="3">
        <v>-300</v>
      </c>
    </row>
    <row r="150" spans="2:5" outlineLevel="1" collapsed="1" x14ac:dyDescent="0.3">
      <c r="B150" s="2"/>
      <c r="C150" s="2"/>
      <c r="D150" s="5" t="s">
        <v>143</v>
      </c>
      <c r="E150" s="3">
        <f>SUBTOTAL(9,E148:E149)</f>
        <v>-600</v>
      </c>
    </row>
    <row r="151" spans="2:5" hidden="1" outlineLevel="2" x14ac:dyDescent="0.3">
      <c r="B151" s="2" t="s">
        <v>21</v>
      </c>
      <c r="C151" s="2" t="s">
        <v>5</v>
      </c>
      <c r="D151" s="2" t="s">
        <v>22</v>
      </c>
      <c r="E151" s="3">
        <v>-200</v>
      </c>
    </row>
    <row r="152" spans="2:5" hidden="1" outlineLevel="2" x14ac:dyDescent="0.3">
      <c r="B152" s="2" t="s">
        <v>24</v>
      </c>
      <c r="C152" s="2" t="s">
        <v>5</v>
      </c>
      <c r="D152" s="2" t="s">
        <v>22</v>
      </c>
      <c r="E152" s="3">
        <v>-1016</v>
      </c>
    </row>
    <row r="153" spans="2:5" hidden="1" outlineLevel="2" x14ac:dyDescent="0.3">
      <c r="B153" s="2" t="s">
        <v>33</v>
      </c>
      <c r="C153" s="2" t="s">
        <v>5</v>
      </c>
      <c r="D153" s="2" t="s">
        <v>22</v>
      </c>
      <c r="E153" s="3">
        <v>-200</v>
      </c>
    </row>
    <row r="154" spans="2:5" hidden="1" outlineLevel="2" x14ac:dyDescent="0.3">
      <c r="B154" s="2" t="s">
        <v>35</v>
      </c>
      <c r="C154" s="2" t="s">
        <v>5</v>
      </c>
      <c r="D154" s="2" t="s">
        <v>22</v>
      </c>
      <c r="E154" s="3">
        <v>-1472</v>
      </c>
    </row>
    <row r="155" spans="2:5" hidden="1" outlineLevel="2" x14ac:dyDescent="0.3">
      <c r="B155" s="2" t="s">
        <v>41</v>
      </c>
      <c r="C155" s="2" t="s">
        <v>5</v>
      </c>
      <c r="D155" s="2" t="s">
        <v>22</v>
      </c>
      <c r="E155" s="3">
        <v>-832</v>
      </c>
    </row>
    <row r="156" spans="2:5" outlineLevel="1" collapsed="1" x14ac:dyDescent="0.3">
      <c r="B156" s="2"/>
      <c r="C156" s="2"/>
      <c r="D156" s="5" t="s">
        <v>144</v>
      </c>
      <c r="E156" s="3">
        <f>SUBTOTAL(9,E151:E155)</f>
        <v>-3720</v>
      </c>
    </row>
    <row r="157" spans="2:5" hidden="1" outlineLevel="2" x14ac:dyDescent="0.3">
      <c r="B157" s="2" t="s">
        <v>55</v>
      </c>
      <c r="C157" s="2" t="s">
        <v>5</v>
      </c>
      <c r="D157" s="2" t="s">
        <v>20</v>
      </c>
      <c r="E157" s="3">
        <v>-118.83</v>
      </c>
    </row>
    <row r="158" spans="2:5" outlineLevel="1" collapsed="1" x14ac:dyDescent="0.3">
      <c r="B158" s="2"/>
      <c r="C158" s="2"/>
      <c r="D158" s="5" t="s">
        <v>134</v>
      </c>
      <c r="E158" s="3">
        <f>SUBTOTAL(9,E157:E157)</f>
        <v>-118.83</v>
      </c>
    </row>
    <row r="159" spans="2:5" hidden="1" outlineLevel="2" x14ac:dyDescent="0.3">
      <c r="B159" s="2" t="s">
        <v>108</v>
      </c>
      <c r="C159" s="2" t="s">
        <v>5</v>
      </c>
      <c r="D159" s="2" t="s">
        <v>109</v>
      </c>
      <c r="E159" s="3">
        <v>-2250</v>
      </c>
    </row>
    <row r="160" spans="2:5" outlineLevel="1" collapsed="1" x14ac:dyDescent="0.3">
      <c r="B160" s="2"/>
      <c r="C160" s="2"/>
      <c r="D160" s="5" t="s">
        <v>145</v>
      </c>
      <c r="E160" s="3">
        <f>SUBTOTAL(9,E159:E159)</f>
        <v>-2250</v>
      </c>
    </row>
    <row r="161" spans="2:5" hidden="1" outlineLevel="2" x14ac:dyDescent="0.3">
      <c r="B161" s="2" t="s">
        <v>4</v>
      </c>
      <c r="C161" s="2" t="s">
        <v>5</v>
      </c>
      <c r="D161" s="2" t="s">
        <v>7</v>
      </c>
      <c r="E161" s="3">
        <v>-42</v>
      </c>
    </row>
    <row r="162" spans="2:5" hidden="1" outlineLevel="2" x14ac:dyDescent="0.3">
      <c r="B162" s="2" t="s">
        <v>9</v>
      </c>
      <c r="C162" s="2" t="s">
        <v>5</v>
      </c>
      <c r="D162" s="2" t="s">
        <v>7</v>
      </c>
      <c r="E162" s="3">
        <v>-42.29</v>
      </c>
    </row>
    <row r="163" spans="2:5" hidden="1" outlineLevel="2" x14ac:dyDescent="0.3">
      <c r="B163" s="2" t="s">
        <v>10</v>
      </c>
      <c r="C163" s="2" t="s">
        <v>5</v>
      </c>
      <c r="D163" s="2" t="s">
        <v>7</v>
      </c>
      <c r="E163" s="3">
        <v>-29.23</v>
      </c>
    </row>
    <row r="164" spans="2:5" hidden="1" outlineLevel="2" x14ac:dyDescent="0.3">
      <c r="B164" s="2" t="s">
        <v>59</v>
      </c>
      <c r="C164" s="2" t="s">
        <v>5</v>
      </c>
      <c r="D164" s="2" t="s">
        <v>7</v>
      </c>
      <c r="E164" s="3">
        <v>-57.33</v>
      </c>
    </row>
    <row r="165" spans="2:5" outlineLevel="1" collapsed="1" x14ac:dyDescent="0.3">
      <c r="B165" s="2"/>
      <c r="C165" s="2"/>
      <c r="D165" s="5" t="s">
        <v>135</v>
      </c>
      <c r="E165" s="3">
        <f>SUBTOTAL(9,E161:E164)</f>
        <v>-170.85</v>
      </c>
    </row>
    <row r="166" spans="2:5" hidden="1" outlineLevel="2" x14ac:dyDescent="0.3">
      <c r="B166" s="2" t="s">
        <v>97</v>
      </c>
      <c r="C166" s="2" t="s">
        <v>5</v>
      </c>
      <c r="D166" s="2" t="s">
        <v>98</v>
      </c>
      <c r="E166" s="3">
        <v>-46.64</v>
      </c>
    </row>
    <row r="167" spans="2:5" outlineLevel="1" collapsed="1" x14ac:dyDescent="0.3">
      <c r="B167" s="2"/>
      <c r="C167" s="2"/>
      <c r="D167" s="5" t="s">
        <v>146</v>
      </c>
      <c r="E167" s="3">
        <f>SUBTOTAL(9,E166:E166)</f>
        <v>-46.64</v>
      </c>
    </row>
    <row r="168" spans="2:5" hidden="1" outlineLevel="2" x14ac:dyDescent="0.3">
      <c r="B168" s="2" t="s">
        <v>62</v>
      </c>
      <c r="C168" s="2" t="s">
        <v>5</v>
      </c>
      <c r="D168" s="2" t="s">
        <v>63</v>
      </c>
      <c r="E168" s="3">
        <v>-196.65</v>
      </c>
    </row>
    <row r="169" spans="2:5" hidden="1" outlineLevel="2" x14ac:dyDescent="0.3">
      <c r="B169" s="2" t="s">
        <v>62</v>
      </c>
      <c r="C169" s="2" t="s">
        <v>5</v>
      </c>
      <c r="D169" s="2" t="s">
        <v>63</v>
      </c>
      <c r="E169" s="3">
        <v>-6.08</v>
      </c>
    </row>
    <row r="170" spans="2:5" hidden="1" outlineLevel="2" x14ac:dyDescent="0.3">
      <c r="B170" s="2" t="s">
        <v>64</v>
      </c>
      <c r="C170" s="2" t="s">
        <v>5</v>
      </c>
      <c r="D170" s="2" t="s">
        <v>63</v>
      </c>
      <c r="E170" s="3">
        <v>-600</v>
      </c>
    </row>
    <row r="171" spans="2:5" hidden="1" outlineLevel="2" x14ac:dyDescent="0.3">
      <c r="B171" s="2" t="s">
        <v>67</v>
      </c>
      <c r="C171" s="2" t="s">
        <v>5</v>
      </c>
      <c r="D171" s="2" t="s">
        <v>63</v>
      </c>
      <c r="E171" s="3">
        <v>-288.68</v>
      </c>
    </row>
    <row r="172" spans="2:5" hidden="1" outlineLevel="2" x14ac:dyDescent="0.3">
      <c r="B172" s="2" t="s">
        <v>73</v>
      </c>
      <c r="C172" s="2" t="s">
        <v>5</v>
      </c>
      <c r="D172" s="2" t="s">
        <v>63</v>
      </c>
      <c r="E172" s="3">
        <v>-68.89</v>
      </c>
    </row>
    <row r="173" spans="2:5" hidden="1" outlineLevel="2" x14ac:dyDescent="0.3">
      <c r="B173" s="2" t="s">
        <v>75</v>
      </c>
      <c r="C173" s="2" t="s">
        <v>5</v>
      </c>
      <c r="D173" s="2" t="s">
        <v>63</v>
      </c>
      <c r="E173" s="3">
        <v>-90.26</v>
      </c>
    </row>
    <row r="174" spans="2:5" hidden="1" outlineLevel="2" x14ac:dyDescent="0.3">
      <c r="B174" s="2" t="s">
        <v>81</v>
      </c>
      <c r="C174" s="2" t="s">
        <v>5</v>
      </c>
      <c r="D174" s="2" t="s">
        <v>63</v>
      </c>
      <c r="E174" s="3">
        <v>-50</v>
      </c>
    </row>
    <row r="175" spans="2:5" hidden="1" outlineLevel="2" x14ac:dyDescent="0.3">
      <c r="B175" s="2" t="s">
        <v>82</v>
      </c>
      <c r="C175" s="2" t="s">
        <v>5</v>
      </c>
      <c r="D175" s="2" t="s">
        <v>63</v>
      </c>
      <c r="E175" s="3">
        <v>-25</v>
      </c>
    </row>
    <row r="176" spans="2:5" hidden="1" outlineLevel="2" x14ac:dyDescent="0.3">
      <c r="B176" s="2" t="s">
        <v>88</v>
      </c>
      <c r="C176" s="2" t="s">
        <v>5</v>
      </c>
      <c r="D176" s="2" t="s">
        <v>63</v>
      </c>
      <c r="E176" s="3">
        <v>-43.38</v>
      </c>
    </row>
    <row r="177" spans="2:5" outlineLevel="1" collapsed="1" x14ac:dyDescent="0.3">
      <c r="B177" s="2"/>
      <c r="C177" s="2"/>
      <c r="D177" s="5" t="s">
        <v>147</v>
      </c>
      <c r="E177" s="3">
        <f>SUBTOTAL(9,E168:E176)</f>
        <v>-1368.9400000000003</v>
      </c>
    </row>
    <row r="178" spans="2:5" hidden="1" outlineLevel="2" x14ac:dyDescent="0.3">
      <c r="B178" s="2" t="s">
        <v>95</v>
      </c>
      <c r="C178" s="2" t="s">
        <v>5</v>
      </c>
      <c r="D178" s="2" t="s">
        <v>96</v>
      </c>
      <c r="E178" s="3">
        <v>-420</v>
      </c>
    </row>
    <row r="179" spans="2:5" hidden="1" outlineLevel="2" x14ac:dyDescent="0.3">
      <c r="B179" s="2" t="s">
        <v>99</v>
      </c>
      <c r="C179" s="2" t="s">
        <v>5</v>
      </c>
      <c r="D179" s="2" t="s">
        <v>96</v>
      </c>
      <c r="E179" s="3">
        <v>-243.5</v>
      </c>
    </row>
    <row r="180" spans="2:5" hidden="1" outlineLevel="2" x14ac:dyDescent="0.3">
      <c r="B180" s="2" t="s">
        <v>101</v>
      </c>
      <c r="C180" s="2" t="s">
        <v>5</v>
      </c>
      <c r="D180" s="2" t="s">
        <v>96</v>
      </c>
      <c r="E180" s="3">
        <v>-64.14</v>
      </c>
    </row>
    <row r="181" spans="2:5" hidden="1" outlineLevel="2" x14ac:dyDescent="0.3">
      <c r="B181" s="2" t="s">
        <v>103</v>
      </c>
      <c r="C181" s="2" t="s">
        <v>5</v>
      </c>
      <c r="D181" s="2" t="s">
        <v>96</v>
      </c>
      <c r="E181" s="3">
        <v>-37.94</v>
      </c>
    </row>
    <row r="182" spans="2:5" outlineLevel="1" collapsed="1" x14ac:dyDescent="0.3">
      <c r="B182" s="2"/>
      <c r="C182" s="2"/>
      <c r="D182" s="5" t="s">
        <v>148</v>
      </c>
      <c r="E182" s="3">
        <f>SUBTOTAL(9,E178:E181)</f>
        <v>-765.57999999999993</v>
      </c>
    </row>
    <row r="183" spans="2:5" hidden="1" outlineLevel="2" x14ac:dyDescent="0.3">
      <c r="B183" s="2" t="s">
        <v>60</v>
      </c>
      <c r="C183" s="2" t="s">
        <v>5</v>
      </c>
      <c r="D183" s="2" t="s">
        <v>61</v>
      </c>
      <c r="E183" s="3">
        <v>-28.35</v>
      </c>
    </row>
    <row r="184" spans="2:5" outlineLevel="1" collapsed="1" x14ac:dyDescent="0.3">
      <c r="B184" s="2"/>
      <c r="C184" s="2"/>
      <c r="D184" s="5" t="s">
        <v>149</v>
      </c>
      <c r="E184" s="3">
        <f>SUBTOTAL(9,E183:E183)</f>
        <v>-28.35</v>
      </c>
    </row>
    <row r="185" spans="2:5" hidden="1" outlineLevel="2" x14ac:dyDescent="0.3">
      <c r="B185" s="2" t="s">
        <v>79</v>
      </c>
      <c r="C185" s="2" t="s">
        <v>5</v>
      </c>
      <c r="D185" s="2" t="s">
        <v>80</v>
      </c>
      <c r="E185" s="3">
        <v>-135</v>
      </c>
    </row>
    <row r="186" spans="2:5" outlineLevel="1" collapsed="1" x14ac:dyDescent="0.3">
      <c r="B186" s="2"/>
      <c r="C186" s="2"/>
      <c r="D186" s="5" t="s">
        <v>150</v>
      </c>
      <c r="E186" s="3">
        <f>SUBTOTAL(9,E185:E185)</f>
        <v>-135</v>
      </c>
    </row>
    <row r="187" spans="2:5" hidden="1" outlineLevel="2" x14ac:dyDescent="0.3">
      <c r="B187" s="2" t="s">
        <v>83</v>
      </c>
      <c r="C187" s="2" t="s">
        <v>5</v>
      </c>
      <c r="D187" s="2" t="s">
        <v>84</v>
      </c>
      <c r="E187" s="3">
        <v>-1430</v>
      </c>
    </row>
    <row r="188" spans="2:5" outlineLevel="1" collapsed="1" x14ac:dyDescent="0.3">
      <c r="B188" s="2"/>
      <c r="C188" s="2"/>
      <c r="D188" s="5" t="s">
        <v>136</v>
      </c>
      <c r="E188" s="3">
        <f>SUBTOTAL(9,E187:E187)</f>
        <v>-1430</v>
      </c>
    </row>
    <row r="189" spans="2:5" hidden="1" outlineLevel="2" x14ac:dyDescent="0.3">
      <c r="B189" s="2" t="s">
        <v>77</v>
      </c>
      <c r="C189" s="2" t="s">
        <v>5</v>
      </c>
      <c r="D189" s="2" t="s">
        <v>78</v>
      </c>
      <c r="E189" s="3">
        <v>-183.35</v>
      </c>
    </row>
    <row r="190" spans="2:5" outlineLevel="1" collapsed="1" x14ac:dyDescent="0.3">
      <c r="B190" s="2"/>
      <c r="C190" s="2"/>
      <c r="D190" s="5" t="s">
        <v>151</v>
      </c>
      <c r="E190" s="3">
        <f>SUBTOTAL(9,E189:E189)</f>
        <v>-183.35</v>
      </c>
    </row>
    <row r="191" spans="2:5" hidden="1" outlineLevel="2" x14ac:dyDescent="0.3">
      <c r="B191" s="2" t="s">
        <v>36</v>
      </c>
      <c r="C191" s="2" t="s">
        <v>5</v>
      </c>
      <c r="D191" s="4" t="s">
        <v>23</v>
      </c>
      <c r="E191" s="3">
        <v>-75</v>
      </c>
    </row>
    <row r="192" spans="2:5" hidden="1" outlineLevel="2" x14ac:dyDescent="0.3">
      <c r="B192" s="2" t="s">
        <v>42</v>
      </c>
      <c r="C192" s="2" t="s">
        <v>5</v>
      </c>
      <c r="D192" s="4" t="s">
        <v>23</v>
      </c>
      <c r="E192" s="3">
        <v>-400</v>
      </c>
    </row>
    <row r="193" spans="2:5" outlineLevel="1" collapsed="1" x14ac:dyDescent="0.3">
      <c r="B193" s="2"/>
      <c r="C193" s="2"/>
      <c r="D193" s="6" t="s">
        <v>137</v>
      </c>
      <c r="E193" s="3">
        <f>SUBTOTAL(9,E191:E192)</f>
        <v>-475</v>
      </c>
    </row>
    <row r="194" spans="2:5" hidden="1" outlineLevel="2" x14ac:dyDescent="0.3">
      <c r="B194" s="2" t="s">
        <v>24</v>
      </c>
      <c r="C194" s="2" t="s">
        <v>5</v>
      </c>
      <c r="D194" s="2" t="s">
        <v>26</v>
      </c>
      <c r="E194" s="3">
        <v>-595</v>
      </c>
    </row>
    <row r="195" spans="2:5" hidden="1" outlineLevel="2" x14ac:dyDescent="0.3">
      <c r="B195" s="2" t="s">
        <v>31</v>
      </c>
      <c r="C195" s="2" t="s">
        <v>5</v>
      </c>
      <c r="D195" s="2" t="s">
        <v>26</v>
      </c>
      <c r="E195" s="3">
        <v>-71.930000000000007</v>
      </c>
    </row>
    <row r="196" spans="2:5" hidden="1" outlineLevel="2" x14ac:dyDescent="0.3">
      <c r="B196" s="2" t="s">
        <v>36</v>
      </c>
      <c r="C196" s="2" t="s">
        <v>5</v>
      </c>
      <c r="D196" s="2" t="s">
        <v>26</v>
      </c>
      <c r="E196" s="3">
        <v>-64.95</v>
      </c>
    </row>
    <row r="197" spans="2:5" hidden="1" outlineLevel="2" x14ac:dyDescent="0.3">
      <c r="B197" s="2" t="s">
        <v>40</v>
      </c>
      <c r="C197" s="2" t="s">
        <v>5</v>
      </c>
      <c r="D197" s="2" t="s">
        <v>26</v>
      </c>
      <c r="E197" s="3">
        <v>-20</v>
      </c>
    </row>
    <row r="198" spans="2:5" hidden="1" outlineLevel="2" x14ac:dyDescent="0.3">
      <c r="B198" s="2" t="s">
        <v>89</v>
      </c>
      <c r="C198" s="2" t="s">
        <v>5</v>
      </c>
      <c r="D198" s="2" t="s">
        <v>26</v>
      </c>
      <c r="E198" s="3">
        <v>-290</v>
      </c>
    </row>
    <row r="199" spans="2:5" hidden="1" outlineLevel="2" x14ac:dyDescent="0.3">
      <c r="B199" s="2" t="s">
        <v>116</v>
      </c>
      <c r="C199" s="2" t="s">
        <v>5</v>
      </c>
      <c r="D199" s="2" t="s">
        <v>26</v>
      </c>
      <c r="E199" s="3">
        <v>-92.58</v>
      </c>
    </row>
    <row r="200" spans="2:5" outlineLevel="1" collapsed="1" x14ac:dyDescent="0.3">
      <c r="B200" s="2"/>
      <c r="C200" s="2"/>
      <c r="D200" s="5" t="s">
        <v>152</v>
      </c>
      <c r="E200" s="3">
        <f>SUBTOTAL(9,E194:E199)</f>
        <v>-1134.46</v>
      </c>
    </row>
    <row r="201" spans="2:5" hidden="1" outlineLevel="2" x14ac:dyDescent="0.3">
      <c r="B201" s="2" t="s">
        <v>27</v>
      </c>
      <c r="C201" s="2" t="s">
        <v>5</v>
      </c>
      <c r="D201" s="2" t="s">
        <v>28</v>
      </c>
      <c r="E201" s="3">
        <v>-75</v>
      </c>
    </row>
    <row r="202" spans="2:5" hidden="1" outlineLevel="2" x14ac:dyDescent="0.3">
      <c r="B202" s="2" t="s">
        <v>27</v>
      </c>
      <c r="C202" s="2" t="s">
        <v>5</v>
      </c>
      <c r="D202" s="2" t="s">
        <v>28</v>
      </c>
      <c r="E202" s="3">
        <v>-75</v>
      </c>
    </row>
    <row r="203" spans="2:5" hidden="1" outlineLevel="2" x14ac:dyDescent="0.3">
      <c r="B203" s="2" t="s">
        <v>30</v>
      </c>
      <c r="C203" s="2" t="s">
        <v>5</v>
      </c>
      <c r="D203" s="2" t="s">
        <v>28</v>
      </c>
      <c r="E203" s="3">
        <v>-75</v>
      </c>
    </row>
    <row r="204" spans="2:5" hidden="1" outlineLevel="2" x14ac:dyDescent="0.3">
      <c r="B204" s="2" t="s">
        <v>30</v>
      </c>
      <c r="C204" s="2" t="s">
        <v>5</v>
      </c>
      <c r="D204" s="2" t="s">
        <v>28</v>
      </c>
      <c r="E204" s="3">
        <v>-75</v>
      </c>
    </row>
    <row r="205" spans="2:5" hidden="1" outlineLevel="2" x14ac:dyDescent="0.3">
      <c r="B205" s="2" t="s">
        <v>30</v>
      </c>
      <c r="C205" s="2" t="s">
        <v>5</v>
      </c>
      <c r="D205" s="2" t="s">
        <v>28</v>
      </c>
      <c r="E205" s="3">
        <v>-75</v>
      </c>
    </row>
    <row r="206" spans="2:5" hidden="1" outlineLevel="2" x14ac:dyDescent="0.3">
      <c r="B206" s="2" t="s">
        <v>32</v>
      </c>
      <c r="C206" s="2" t="s">
        <v>5</v>
      </c>
      <c r="D206" s="2" t="s">
        <v>28</v>
      </c>
      <c r="E206" s="3">
        <v>-75</v>
      </c>
    </row>
    <row r="207" spans="2:5" hidden="1" outlineLevel="2" x14ac:dyDescent="0.3">
      <c r="B207" s="2" t="s">
        <v>32</v>
      </c>
      <c r="C207" s="2" t="s">
        <v>5</v>
      </c>
      <c r="D207" s="2" t="s">
        <v>28</v>
      </c>
      <c r="E207" s="3">
        <v>-75</v>
      </c>
    </row>
    <row r="208" spans="2:5" hidden="1" outlineLevel="2" x14ac:dyDescent="0.3">
      <c r="B208" s="2" t="s">
        <v>32</v>
      </c>
      <c r="C208" s="2" t="s">
        <v>5</v>
      </c>
      <c r="D208" s="2" t="s">
        <v>28</v>
      </c>
      <c r="E208" s="3">
        <v>-72.38</v>
      </c>
    </row>
    <row r="209" spans="2:5" hidden="1" outlineLevel="2" x14ac:dyDescent="0.3">
      <c r="B209" s="2" t="s">
        <v>36</v>
      </c>
      <c r="C209" s="2" t="s">
        <v>5</v>
      </c>
      <c r="D209" s="2" t="s">
        <v>28</v>
      </c>
      <c r="E209" s="3">
        <v>-63.75</v>
      </c>
    </row>
    <row r="210" spans="2:5" hidden="1" outlineLevel="2" x14ac:dyDescent="0.3">
      <c r="B210" s="2" t="s">
        <v>36</v>
      </c>
      <c r="C210" s="2" t="s">
        <v>5</v>
      </c>
      <c r="D210" s="2" t="s">
        <v>28</v>
      </c>
      <c r="E210" s="3">
        <v>-75</v>
      </c>
    </row>
    <row r="211" spans="2:5" hidden="1" outlineLevel="2" x14ac:dyDescent="0.3">
      <c r="B211" s="2" t="s">
        <v>36</v>
      </c>
      <c r="C211" s="2" t="s">
        <v>5</v>
      </c>
      <c r="D211" s="2" t="s">
        <v>28</v>
      </c>
      <c r="E211" s="3">
        <v>-75</v>
      </c>
    </row>
    <row r="212" spans="2:5" hidden="1" outlineLevel="2" x14ac:dyDescent="0.3">
      <c r="B212" s="2" t="s">
        <v>36</v>
      </c>
      <c r="C212" s="2" t="s">
        <v>5</v>
      </c>
      <c r="D212" s="2" t="s">
        <v>28</v>
      </c>
      <c r="E212" s="3">
        <v>-75</v>
      </c>
    </row>
    <row r="213" spans="2:5" hidden="1" outlineLevel="2" x14ac:dyDescent="0.3">
      <c r="B213" s="2" t="s">
        <v>36</v>
      </c>
      <c r="C213" s="2" t="s">
        <v>5</v>
      </c>
      <c r="D213" s="2" t="s">
        <v>28</v>
      </c>
      <c r="E213" s="3">
        <v>-75</v>
      </c>
    </row>
    <row r="214" spans="2:5" hidden="1" outlineLevel="2" x14ac:dyDescent="0.3">
      <c r="B214" s="2" t="s">
        <v>36</v>
      </c>
      <c r="C214" s="2" t="s">
        <v>5</v>
      </c>
      <c r="D214" s="2" t="s">
        <v>28</v>
      </c>
      <c r="E214" s="3">
        <v>-75</v>
      </c>
    </row>
    <row r="215" spans="2:5" hidden="1" outlineLevel="2" x14ac:dyDescent="0.3">
      <c r="B215" s="2" t="s">
        <v>40</v>
      </c>
      <c r="C215" s="2" t="s">
        <v>5</v>
      </c>
      <c r="D215" s="2" t="s">
        <v>28</v>
      </c>
      <c r="E215" s="3">
        <v>-69.62</v>
      </c>
    </row>
    <row r="216" spans="2:5" hidden="1" outlineLevel="2" x14ac:dyDescent="0.3">
      <c r="B216" s="2" t="s">
        <v>41</v>
      </c>
      <c r="C216" s="2" t="s">
        <v>5</v>
      </c>
      <c r="D216" s="2" t="s">
        <v>28</v>
      </c>
      <c r="E216" s="3">
        <v>-75</v>
      </c>
    </row>
    <row r="217" spans="2:5" hidden="1" outlineLevel="2" x14ac:dyDescent="0.3">
      <c r="B217" s="2" t="s">
        <v>42</v>
      </c>
      <c r="C217" s="2" t="s">
        <v>5</v>
      </c>
      <c r="D217" s="2" t="s">
        <v>28</v>
      </c>
      <c r="E217" s="3">
        <v>-75</v>
      </c>
    </row>
    <row r="218" spans="2:5" hidden="1" outlineLevel="2" x14ac:dyDescent="0.3">
      <c r="B218" s="2" t="s">
        <v>42</v>
      </c>
      <c r="C218" s="2" t="s">
        <v>5</v>
      </c>
      <c r="D218" s="2" t="s">
        <v>28</v>
      </c>
      <c r="E218" s="3">
        <v>-75</v>
      </c>
    </row>
    <row r="219" spans="2:5" hidden="1" outlineLevel="2" x14ac:dyDescent="0.3">
      <c r="B219" s="2" t="s">
        <v>45</v>
      </c>
      <c r="C219" s="2" t="s">
        <v>5</v>
      </c>
      <c r="D219" s="2" t="s">
        <v>28</v>
      </c>
      <c r="E219" s="3">
        <v>-75</v>
      </c>
    </row>
    <row r="220" spans="2:5" hidden="1" outlineLevel="2" x14ac:dyDescent="0.3">
      <c r="B220" s="2" t="s">
        <v>46</v>
      </c>
      <c r="C220" s="2" t="s">
        <v>5</v>
      </c>
      <c r="D220" s="2" t="s">
        <v>28</v>
      </c>
      <c r="E220" s="3">
        <v>-75</v>
      </c>
    </row>
    <row r="221" spans="2:5" hidden="1" outlineLevel="2" x14ac:dyDescent="0.3">
      <c r="B221" s="2" t="s">
        <v>48</v>
      </c>
      <c r="C221" s="2" t="s">
        <v>5</v>
      </c>
      <c r="D221" s="2" t="s">
        <v>28</v>
      </c>
      <c r="E221" s="3">
        <v>-66.77</v>
      </c>
    </row>
    <row r="222" spans="2:5" hidden="1" outlineLevel="2" x14ac:dyDescent="0.3">
      <c r="B222" s="2" t="s">
        <v>49</v>
      </c>
      <c r="C222" s="2" t="s">
        <v>5</v>
      </c>
      <c r="D222" s="2" t="s">
        <v>28</v>
      </c>
      <c r="E222" s="3">
        <v>-75</v>
      </c>
    </row>
    <row r="223" spans="2:5" hidden="1" outlineLevel="2" x14ac:dyDescent="0.3">
      <c r="B223" s="2" t="s">
        <v>49</v>
      </c>
      <c r="C223" s="2" t="s">
        <v>5</v>
      </c>
      <c r="D223" s="2" t="s">
        <v>28</v>
      </c>
      <c r="E223" s="3">
        <v>-75</v>
      </c>
    </row>
    <row r="224" spans="2:5" hidden="1" outlineLevel="2" x14ac:dyDescent="0.3">
      <c r="B224" s="2" t="s">
        <v>51</v>
      </c>
      <c r="C224" s="2" t="s">
        <v>5</v>
      </c>
      <c r="D224" s="2" t="s">
        <v>28</v>
      </c>
      <c r="E224" s="3">
        <v>-75</v>
      </c>
    </row>
    <row r="225" spans="2:5" hidden="1" outlineLevel="2" x14ac:dyDescent="0.3">
      <c r="B225" s="2" t="s">
        <v>52</v>
      </c>
      <c r="C225" s="2" t="s">
        <v>5</v>
      </c>
      <c r="D225" s="2" t="s">
        <v>28</v>
      </c>
      <c r="E225" s="3">
        <v>-75</v>
      </c>
    </row>
    <row r="226" spans="2:5" hidden="1" outlineLevel="2" x14ac:dyDescent="0.3">
      <c r="B226" s="2" t="s">
        <v>53</v>
      </c>
      <c r="C226" s="2" t="s">
        <v>5</v>
      </c>
      <c r="D226" s="2" t="s">
        <v>28</v>
      </c>
      <c r="E226" s="3">
        <v>-71.52</v>
      </c>
    </row>
    <row r="227" spans="2:5" hidden="1" outlineLevel="2" x14ac:dyDescent="0.3">
      <c r="B227" s="2" t="s">
        <v>54</v>
      </c>
      <c r="C227" s="2" t="s">
        <v>5</v>
      </c>
      <c r="D227" s="2" t="s">
        <v>28</v>
      </c>
      <c r="E227" s="3">
        <v>-75</v>
      </c>
    </row>
    <row r="228" spans="2:5" hidden="1" outlineLevel="2" x14ac:dyDescent="0.3">
      <c r="B228" s="2" t="s">
        <v>55</v>
      </c>
      <c r="C228" s="2" t="s">
        <v>5</v>
      </c>
      <c r="D228" s="2" t="s">
        <v>28</v>
      </c>
      <c r="E228" s="3">
        <v>-75</v>
      </c>
    </row>
    <row r="229" spans="2:5" hidden="1" outlineLevel="2" x14ac:dyDescent="0.3">
      <c r="B229" s="2" t="s">
        <v>55</v>
      </c>
      <c r="C229" s="2" t="s">
        <v>5</v>
      </c>
      <c r="D229" s="2" t="s">
        <v>28</v>
      </c>
      <c r="E229" s="3">
        <v>-73.489999999999995</v>
      </c>
    </row>
    <row r="230" spans="2:5" hidden="1" outlineLevel="2" x14ac:dyDescent="0.3">
      <c r="B230" s="2" t="s">
        <v>60</v>
      </c>
      <c r="C230" s="2" t="s">
        <v>5</v>
      </c>
      <c r="D230" s="2" t="s">
        <v>28</v>
      </c>
      <c r="E230" s="3">
        <v>-75</v>
      </c>
    </row>
    <row r="231" spans="2:5" hidden="1" outlineLevel="2" x14ac:dyDescent="0.3">
      <c r="B231" s="2" t="s">
        <v>62</v>
      </c>
      <c r="C231" s="2" t="s">
        <v>5</v>
      </c>
      <c r="D231" s="2" t="s">
        <v>28</v>
      </c>
      <c r="E231" s="3">
        <v>-75</v>
      </c>
    </row>
    <row r="232" spans="2:5" hidden="1" outlineLevel="2" x14ac:dyDescent="0.3">
      <c r="B232" s="2" t="s">
        <v>62</v>
      </c>
      <c r="C232" s="2" t="s">
        <v>5</v>
      </c>
      <c r="D232" s="2" t="s">
        <v>28</v>
      </c>
      <c r="E232" s="3">
        <v>-75</v>
      </c>
    </row>
    <row r="233" spans="2:5" hidden="1" outlineLevel="2" x14ac:dyDescent="0.3">
      <c r="B233" s="2" t="s">
        <v>62</v>
      </c>
      <c r="C233" s="2" t="s">
        <v>5</v>
      </c>
      <c r="D233" s="2" t="s">
        <v>28</v>
      </c>
      <c r="E233" s="3">
        <v>-75</v>
      </c>
    </row>
    <row r="234" spans="2:5" hidden="1" outlineLevel="2" x14ac:dyDescent="0.3">
      <c r="B234" s="2" t="s">
        <v>70</v>
      </c>
      <c r="C234" s="2" t="s">
        <v>5</v>
      </c>
      <c r="D234" s="2" t="s">
        <v>28</v>
      </c>
      <c r="E234" s="3">
        <v>-75</v>
      </c>
    </row>
    <row r="235" spans="2:5" hidden="1" outlineLevel="2" x14ac:dyDescent="0.3">
      <c r="B235" s="2" t="s">
        <v>70</v>
      </c>
      <c r="C235" s="2" t="s">
        <v>5</v>
      </c>
      <c r="D235" s="2" t="s">
        <v>28</v>
      </c>
      <c r="E235" s="3">
        <v>-75</v>
      </c>
    </row>
    <row r="236" spans="2:5" hidden="1" outlineLevel="2" x14ac:dyDescent="0.3">
      <c r="B236" s="2" t="s">
        <v>76</v>
      </c>
      <c r="C236" s="2" t="s">
        <v>5</v>
      </c>
      <c r="D236" s="2" t="s">
        <v>28</v>
      </c>
      <c r="E236" s="3">
        <v>-75</v>
      </c>
    </row>
    <row r="237" spans="2:5" hidden="1" outlineLevel="2" x14ac:dyDescent="0.3">
      <c r="B237" s="2" t="s">
        <v>91</v>
      </c>
      <c r="C237" s="2" t="s">
        <v>5</v>
      </c>
      <c r="D237" s="2" t="s">
        <v>28</v>
      </c>
      <c r="E237" s="3">
        <v>-75</v>
      </c>
    </row>
    <row r="238" spans="2:5" hidden="1" outlineLevel="2" x14ac:dyDescent="0.3">
      <c r="B238" s="2" t="s">
        <v>105</v>
      </c>
      <c r="C238" s="2" t="s">
        <v>5</v>
      </c>
      <c r="D238" s="2" t="s">
        <v>28</v>
      </c>
      <c r="E238" s="3">
        <v>-75</v>
      </c>
    </row>
    <row r="239" spans="2:5" hidden="1" outlineLevel="2" x14ac:dyDescent="0.3">
      <c r="B239" s="2" t="s">
        <v>110</v>
      </c>
      <c r="C239" s="2" t="s">
        <v>5</v>
      </c>
      <c r="D239" s="2" t="s">
        <v>28</v>
      </c>
      <c r="E239" s="3">
        <v>-85.16</v>
      </c>
    </row>
    <row r="240" spans="2:5" hidden="1" outlineLevel="2" x14ac:dyDescent="0.3">
      <c r="B240" s="2" t="s">
        <v>110</v>
      </c>
      <c r="C240" s="2" t="s">
        <v>5</v>
      </c>
      <c r="D240" s="2" t="s">
        <v>28</v>
      </c>
      <c r="E240" s="3">
        <v>-459.8</v>
      </c>
    </row>
    <row r="241" spans="1:5" hidden="1" outlineLevel="2" x14ac:dyDescent="0.3">
      <c r="B241" s="2" t="s">
        <v>115</v>
      </c>
      <c r="C241" s="2" t="s">
        <v>5</v>
      </c>
      <c r="D241" s="2" t="s">
        <v>28</v>
      </c>
      <c r="E241" s="3">
        <v>-75</v>
      </c>
    </row>
    <row r="242" spans="1:5" outlineLevel="1" collapsed="1" x14ac:dyDescent="0.3">
      <c r="B242" s="2"/>
      <c r="C242" s="2"/>
      <c r="D242" s="5" t="s">
        <v>153</v>
      </c>
      <c r="E242" s="3">
        <f>SUBTOTAL(9,E201:E241)</f>
        <v>-3437.49</v>
      </c>
    </row>
    <row r="243" spans="1:5" hidden="1" outlineLevel="2" x14ac:dyDescent="0.3">
      <c r="B243" s="2" t="s">
        <v>36</v>
      </c>
      <c r="C243" s="2" t="s">
        <v>5</v>
      </c>
      <c r="D243" s="2" t="s">
        <v>38</v>
      </c>
      <c r="E243" s="3">
        <v>-15.58</v>
      </c>
    </row>
    <row r="244" spans="1:5" outlineLevel="1" collapsed="1" x14ac:dyDescent="0.3">
      <c r="B244" s="2"/>
      <c r="C244" s="2"/>
      <c r="D244" s="5" t="s">
        <v>154</v>
      </c>
      <c r="E244" s="3">
        <f>SUBTOTAL(9,E243:E243)</f>
        <v>-15.58</v>
      </c>
    </row>
    <row r="245" spans="1:5" hidden="1" outlineLevel="2" x14ac:dyDescent="0.3">
      <c r="B245" s="2" t="s">
        <v>16</v>
      </c>
      <c r="C245" s="2" t="s">
        <v>5</v>
      </c>
      <c r="D245" s="2" t="s">
        <v>17</v>
      </c>
      <c r="E245" s="3">
        <v>-1983.45</v>
      </c>
    </row>
    <row r="246" spans="1:5" outlineLevel="1" collapsed="1" x14ac:dyDescent="0.3">
      <c r="B246" s="2"/>
      <c r="C246" s="2"/>
      <c r="D246" s="5" t="s">
        <v>155</v>
      </c>
      <c r="E246" s="3">
        <f>SUBTOTAL(9,E245:E245)</f>
        <v>-1983.45</v>
      </c>
    </row>
    <row r="247" spans="1:5" hidden="1" outlineLevel="2" x14ac:dyDescent="0.3">
      <c r="B247" s="2" t="s">
        <v>67</v>
      </c>
      <c r="C247" s="2" t="s">
        <v>5</v>
      </c>
      <c r="D247" s="2" t="s">
        <v>68</v>
      </c>
      <c r="E247" s="3">
        <v>-200</v>
      </c>
    </row>
    <row r="248" spans="1:5" hidden="1" outlineLevel="2" x14ac:dyDescent="0.3">
      <c r="B248" s="2" t="s">
        <v>74</v>
      </c>
      <c r="C248" s="2" t="s">
        <v>5</v>
      </c>
      <c r="D248" s="2" t="s">
        <v>68</v>
      </c>
      <c r="E248" s="3">
        <v>-1000</v>
      </c>
    </row>
    <row r="249" spans="1:5" outlineLevel="1" collapsed="1" x14ac:dyDescent="0.3">
      <c r="B249" s="2"/>
      <c r="C249" s="2"/>
      <c r="D249" s="5" t="s">
        <v>156</v>
      </c>
      <c r="E249" s="3">
        <f>SUBTOTAL(9,E247:E248)</f>
        <v>-1200</v>
      </c>
    </row>
    <row r="250" spans="1:5" x14ac:dyDescent="0.3">
      <c r="B250" s="2"/>
      <c r="C250" s="2"/>
      <c r="D250" s="5" t="s">
        <v>138</v>
      </c>
      <c r="E250" s="3">
        <f>SUBTOTAL(9,E121:E248)</f>
        <v>-20889.190000000002</v>
      </c>
    </row>
    <row r="253" spans="1:5" x14ac:dyDescent="0.3">
      <c r="A253" s="29" t="s">
        <v>117</v>
      </c>
      <c r="B253" s="30"/>
      <c r="C253" s="30"/>
      <c r="D253" s="30"/>
      <c r="E253" s="30"/>
    </row>
  </sheetData>
  <sortState ref="B121:E225">
    <sortCondition ref="D121:D225"/>
  </sortState>
  <mergeCells count="4">
    <mergeCell ref="A253:E253"/>
    <mergeCell ref="I1:N1"/>
    <mergeCell ref="I2:N2"/>
    <mergeCell ref="I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Budget Formulation 2019-20</vt:lpstr>
      <vt:lpstr>Budget vs. Actual</vt:lpstr>
      <vt:lpstr>Transaction List by Date</vt:lpstr>
      <vt:lpstr>'Budget Formulation 2019-20'!Print_Titles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Lowden, Melissa M</cp:lastModifiedBy>
  <cp:lastPrinted>2019-09-05T16:26:50Z</cp:lastPrinted>
  <dcterms:created xsi:type="dcterms:W3CDTF">2019-03-04T23:04:55Z</dcterms:created>
  <dcterms:modified xsi:type="dcterms:W3CDTF">2019-09-06T13:27:48Z</dcterms:modified>
</cp:coreProperties>
</file>